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610" windowHeight="6495" tabRatio="764" firstSheet="1" activeTab="4"/>
  </bookViews>
  <sheets>
    <sheet name="Income Statement" sheetId="1" r:id="rId1"/>
    <sheet name="Balance Sheet" sheetId="2" r:id="rId2"/>
    <sheet name="Statement of Changes in Equity" sheetId="3" r:id="rId3"/>
    <sheet name="Cash Flow Statement" sheetId="4" r:id="rId4"/>
    <sheet name="Notes" sheetId="5" r:id="rId5"/>
  </sheets>
  <definedNames>
    <definedName name="_xlnm.Print_Area" localSheetId="1">'Balance Sheet'!$A$1:$G$58</definedName>
    <definedName name="_xlnm.Print_Area" localSheetId="3">'Cash Flow Statement'!$A$1:$I$56</definedName>
    <definedName name="_xlnm.Print_Area" localSheetId="0">'Income Statement'!$A$1:$L$52</definedName>
    <definedName name="_xlnm.Print_Area" localSheetId="4">'Notes'!$A$1:$J$306</definedName>
    <definedName name="_xlnm.Print_Area" localSheetId="2">'Statement of Changes in Equity'!$A$1:$M$42</definedName>
  </definedNames>
  <calcPr fullCalcOnLoad="1"/>
</workbook>
</file>

<file path=xl/sharedStrings.xml><?xml version="1.0" encoding="utf-8"?>
<sst xmlns="http://schemas.openxmlformats.org/spreadsheetml/2006/main" count="468" uniqueCount="329">
  <si>
    <t>#</t>
  </si>
  <si>
    <r>
      <t>Y</t>
    </r>
    <r>
      <rPr>
        <sz val="10"/>
        <rFont val="Arial Narrow"/>
        <family val="2"/>
      </rPr>
      <t>eap Kok Leong (MAICSA NO: 0862549)</t>
    </r>
  </si>
  <si>
    <r>
      <t>D</t>
    </r>
    <r>
      <rPr>
        <sz val="10"/>
        <rFont val="Arial Narrow"/>
        <family val="2"/>
      </rPr>
      <t>epreciation &amp; Amortisation</t>
    </r>
  </si>
  <si>
    <r>
      <t>O</t>
    </r>
    <r>
      <rPr>
        <sz val="10"/>
        <rFont val="Arial Narrow"/>
        <family val="2"/>
      </rPr>
      <t>THER INVESTMENT</t>
    </r>
  </si>
  <si>
    <t>Inventories</t>
  </si>
  <si>
    <t>Provision for Taxation</t>
  </si>
  <si>
    <r>
      <t>N</t>
    </r>
    <r>
      <rPr>
        <sz val="10"/>
        <rFont val="Arial Narrow"/>
        <family val="2"/>
      </rPr>
      <t>ON-CURRENT LIABILITIES</t>
    </r>
  </si>
  <si>
    <t>Hire Purchase Payables</t>
  </si>
  <si>
    <t>Deferred Taxation</t>
  </si>
  <si>
    <t>Issued and fully paid ordinary shares of RM0.10 each</t>
  </si>
  <si>
    <t>Nominal value</t>
  </si>
  <si>
    <t>Number of shares</t>
  </si>
  <si>
    <r>
      <t>#</t>
    </r>
    <r>
      <rPr>
        <sz val="10"/>
        <rFont val="Arial Narrow"/>
        <family val="2"/>
      </rPr>
      <t>#</t>
    </r>
  </si>
  <si>
    <r>
      <t>I</t>
    </r>
    <r>
      <rPr>
        <sz val="10"/>
        <rFont val="Arial Narrow"/>
        <family val="2"/>
      </rPr>
      <t xml:space="preserve">ssuance of shares during the period </t>
    </r>
  </si>
  <si>
    <r>
      <t xml:space="preserve"> </t>
    </r>
    <r>
      <rPr>
        <sz val="10"/>
        <rFont val="Arial Narrow"/>
        <family val="2"/>
      </rPr>
      <t>(Nominal value of RM1.00 per share)</t>
    </r>
  </si>
  <si>
    <r>
      <t>S</t>
    </r>
    <r>
      <rPr>
        <sz val="10"/>
        <rFont val="Arial Narrow"/>
        <family val="2"/>
      </rPr>
      <t>ub-division of ordinary shares of RM1.00</t>
    </r>
  </si>
  <si>
    <r>
      <t xml:space="preserve"> </t>
    </r>
    <r>
      <rPr>
        <sz val="10"/>
        <rFont val="Arial Narrow"/>
        <family val="2"/>
      </rPr>
      <t>into 10 ordinary shares of RM0.10 each</t>
    </r>
  </si>
  <si>
    <r>
      <t>I</t>
    </r>
    <r>
      <rPr>
        <sz val="10"/>
        <rFont val="Arial Narrow"/>
        <family val="2"/>
      </rPr>
      <t>NTANGIBLE ASSET</t>
    </r>
  </si>
  <si>
    <r>
      <t>E</t>
    </r>
    <r>
      <rPr>
        <sz val="10"/>
        <rFont val="Arial Narrow"/>
        <family val="2"/>
      </rPr>
      <t>ffect of acquisition of subsidiary companies</t>
    </r>
  </si>
  <si>
    <r>
      <t>I</t>
    </r>
    <r>
      <rPr>
        <sz val="10"/>
        <rFont val="Arial Narrow"/>
        <family val="2"/>
      </rPr>
      <t>nterest paid</t>
    </r>
  </si>
  <si>
    <r>
      <t>F</t>
    </r>
    <r>
      <rPr>
        <sz val="10"/>
        <rFont val="Arial Narrow"/>
        <family val="2"/>
      </rPr>
      <t>ixed deposits with licensed banks</t>
    </r>
  </si>
  <si>
    <t>Thailand</t>
  </si>
  <si>
    <t>Hong Kong</t>
  </si>
  <si>
    <t>Singapore</t>
  </si>
  <si>
    <t>Indonesia</t>
  </si>
  <si>
    <t>Malaysia</t>
  </si>
  <si>
    <t>RM'000</t>
  </si>
  <si>
    <t xml:space="preserve">CURRENT YEAR QUARTER </t>
  </si>
  <si>
    <t>CURRENT YEAR    TO DATE</t>
  </si>
  <si>
    <t>Fixed Deposits with Licensed Banks</t>
  </si>
  <si>
    <r>
      <t>T</t>
    </r>
    <r>
      <rPr>
        <sz val="10"/>
        <rFont val="Arial Narrow"/>
        <family val="2"/>
      </rPr>
      <t>here were no changes in estimates that have a material effect in the current quarter under review.</t>
    </r>
  </si>
  <si>
    <r>
      <t>There were no dividend paid during the current financial quarter</t>
    </r>
    <r>
      <rPr>
        <sz val="10"/>
        <rFont val="Arial Narrow"/>
        <family val="2"/>
      </rPr>
      <t xml:space="preserve"> under review</t>
    </r>
    <r>
      <rPr>
        <sz val="10"/>
        <rFont val="Arial Narrow"/>
        <family val="2"/>
      </rPr>
      <t>.</t>
    </r>
  </si>
  <si>
    <t>Republic of China</t>
  </si>
  <si>
    <t>United States of America</t>
  </si>
  <si>
    <r>
      <t>T</t>
    </r>
    <r>
      <rPr>
        <sz val="10"/>
        <rFont val="Arial Narrow"/>
        <family val="2"/>
      </rPr>
      <t>he above acquisitions and share split were completed on 5 April 2005 and 12 April 2005 respectively.</t>
    </r>
  </si>
  <si>
    <r>
      <t>P</t>
    </r>
    <r>
      <rPr>
        <sz val="10"/>
        <rFont val="Arial Narrow"/>
        <family val="2"/>
      </rPr>
      <t>rofit after taxation</t>
    </r>
  </si>
  <si>
    <r>
      <t>P</t>
    </r>
    <r>
      <rPr>
        <sz val="10"/>
        <rFont val="Arial Narrow"/>
        <family val="2"/>
      </rPr>
      <t>re-acquisition Profit</t>
    </r>
  </si>
  <si>
    <r>
      <t>N</t>
    </r>
    <r>
      <rPr>
        <sz val="10"/>
        <rFont val="Arial Narrow"/>
        <family val="2"/>
      </rPr>
      <t>et Profit for the Period</t>
    </r>
  </si>
  <si>
    <r>
      <t>R</t>
    </r>
    <r>
      <rPr>
        <sz val="10"/>
        <rFont val="Arial Narrow"/>
        <family val="2"/>
      </rPr>
      <t>evenue</t>
    </r>
  </si>
  <si>
    <r>
      <t>P</t>
    </r>
    <r>
      <rPr>
        <sz val="10"/>
        <rFont val="Arial Narrow"/>
        <family val="2"/>
      </rPr>
      <t>rofit before tax</t>
    </r>
  </si>
  <si>
    <r>
      <t xml:space="preserve">Profit </t>
    </r>
    <r>
      <rPr>
        <sz val="10"/>
        <rFont val="Arial Narrow"/>
        <family val="2"/>
      </rPr>
      <t>after tax</t>
    </r>
  </si>
  <si>
    <t>INDIVIDUAL QUARTER</t>
  </si>
  <si>
    <t>CUMULATIVE QUARTER</t>
  </si>
  <si>
    <t>(a)</t>
  </si>
  <si>
    <t>(b)</t>
  </si>
  <si>
    <t>Taxation</t>
  </si>
  <si>
    <t>PRECEDING YEAR CORRESPONDING PERIOD</t>
  </si>
  <si>
    <t>(Incorporated in Malaysia)</t>
  </si>
  <si>
    <t>Share Capital</t>
  </si>
  <si>
    <t>Dividends</t>
  </si>
  <si>
    <t>Date:</t>
  </si>
  <si>
    <t xml:space="preserve"> </t>
  </si>
  <si>
    <t>PRECEDING YEAR CORRESPONDING QUARTER</t>
  </si>
  <si>
    <t>Revenue</t>
  </si>
  <si>
    <t>Basic</t>
  </si>
  <si>
    <t>Fully diluted</t>
  </si>
  <si>
    <t>Operating expenses</t>
  </si>
  <si>
    <t>Other operating income</t>
  </si>
  <si>
    <t>Finance cost</t>
  </si>
  <si>
    <t>PROPERTY, PLANT AND EQUIPMENT</t>
  </si>
  <si>
    <t>CURRENT ASSETS</t>
  </si>
  <si>
    <t>Cash and Bank Balances</t>
  </si>
  <si>
    <t>CURRENT LIABILITIES</t>
  </si>
  <si>
    <t>FINANCED BY:</t>
  </si>
  <si>
    <t>Total</t>
  </si>
  <si>
    <t>CASH FLOWS FROM OPERATING ACTIVITIES</t>
  </si>
  <si>
    <t>Adjustments for:</t>
  </si>
  <si>
    <t>Depreciation of property, plant and equipment</t>
  </si>
  <si>
    <t>Changes in working capital:</t>
  </si>
  <si>
    <t>Net change in current assets</t>
  </si>
  <si>
    <t>Net change in current liabilities</t>
  </si>
  <si>
    <t>CASH FLOWS FROM INVESTING ACTIVITIES</t>
  </si>
  <si>
    <t>Purchase of property, plant and equipment</t>
  </si>
  <si>
    <t>Net cash used in investing activities</t>
  </si>
  <si>
    <t>CASH AND CASH EQUIVALENTS AT BEGINNING OF THE PERIOD</t>
  </si>
  <si>
    <t>CASH AND CASH EQUIVALENTS AT END OF THE PERIOD</t>
  </si>
  <si>
    <t>A</t>
  </si>
  <si>
    <t>A1</t>
  </si>
  <si>
    <t>Basis of preparation</t>
  </si>
  <si>
    <t>A2</t>
  </si>
  <si>
    <t>A3</t>
  </si>
  <si>
    <t>Seasonal or cyclical factors</t>
  </si>
  <si>
    <t>A4</t>
  </si>
  <si>
    <t>Unusual items affecting assets, liabilities, equity, net income or cash flows</t>
  </si>
  <si>
    <t>A5</t>
  </si>
  <si>
    <t>Material changes in estimates</t>
  </si>
  <si>
    <t>A6</t>
  </si>
  <si>
    <t>Debt and equity securities</t>
  </si>
  <si>
    <t>A7</t>
  </si>
  <si>
    <t>Dividend paid</t>
  </si>
  <si>
    <t>A8</t>
  </si>
  <si>
    <t>Segment information</t>
  </si>
  <si>
    <t>A9</t>
  </si>
  <si>
    <t>A10</t>
  </si>
  <si>
    <t>A11</t>
  </si>
  <si>
    <t>A12</t>
  </si>
  <si>
    <t>A13</t>
  </si>
  <si>
    <t>Capital commitments</t>
  </si>
  <si>
    <t>A14</t>
  </si>
  <si>
    <t>Significant related party transactions</t>
  </si>
  <si>
    <t>A15</t>
  </si>
  <si>
    <t>Cash and cash equivalents</t>
  </si>
  <si>
    <t>Cash and bank balances</t>
  </si>
  <si>
    <t>B</t>
  </si>
  <si>
    <t>B1</t>
  </si>
  <si>
    <t>Review of performance</t>
  </si>
  <si>
    <t>B2</t>
  </si>
  <si>
    <t>B3</t>
  </si>
  <si>
    <t>Prospects</t>
  </si>
  <si>
    <t>B4</t>
  </si>
  <si>
    <t>Profit forecast and profit guarantee</t>
  </si>
  <si>
    <t>B5</t>
  </si>
  <si>
    <t>B6</t>
  </si>
  <si>
    <t>B7</t>
  </si>
  <si>
    <t>Quoted securities</t>
  </si>
  <si>
    <t>B8</t>
  </si>
  <si>
    <t>Status of corporate proposals</t>
  </si>
  <si>
    <t>B9</t>
  </si>
  <si>
    <t>B10</t>
  </si>
  <si>
    <t>Off balance sheet financial instruments</t>
  </si>
  <si>
    <t>B11</t>
  </si>
  <si>
    <t>B12</t>
  </si>
  <si>
    <t>B13</t>
  </si>
  <si>
    <t>Valuation of property, plant and equipment</t>
  </si>
  <si>
    <t>(Note A15)</t>
  </si>
  <si>
    <t>Material events subsequent to the end of the quarter</t>
  </si>
  <si>
    <t>Distributable - Retained Profit</t>
  </si>
  <si>
    <t>Net cash from operating activities</t>
  </si>
  <si>
    <t>Changes in the composition of the Company</t>
  </si>
  <si>
    <t>The Company did not announce any profit forecast nor profit guarantee during the financial quarter.</t>
  </si>
  <si>
    <t>Operating profit before working capital changes</t>
  </si>
  <si>
    <t>NET INCREASE IN CASH AND CASH EQUIVALENTS</t>
  </si>
  <si>
    <t>There were no material litigations pending at the date of this announcement.</t>
  </si>
  <si>
    <t>Material litigations</t>
  </si>
  <si>
    <t>N/A</t>
  </si>
  <si>
    <t>Profit from operations</t>
  </si>
  <si>
    <t>Profit before taxation</t>
  </si>
  <si>
    <t>Earnings Per Share (Sen)</t>
  </si>
  <si>
    <t>Earnings per share</t>
  </si>
  <si>
    <t>Net profit for the period</t>
  </si>
  <si>
    <t>Cash Generated From Operations</t>
  </si>
  <si>
    <t>Auditors' report of preceding annual financial statements</t>
  </si>
  <si>
    <t>EXPLANATORY NOTES PURSUANT TO APPENDIX 7A OF THE LISTING REQUIREMENTS OF BURSA MALAYSIA SECURITIES BERHAD FOR THE MESDAQ MARKET</t>
  </si>
  <si>
    <t>There were no acquisitions or disposals of quoted securities for the financial quarter under review.</t>
  </si>
  <si>
    <t>No dividends have been declared in respect of the financial period under review.</t>
  </si>
  <si>
    <t>Variation of results against preceding quarter</t>
  </si>
  <si>
    <t>INS BIOSCIENCE BERHAD</t>
  </si>
  <si>
    <t>(Company No: 623239 - V)</t>
  </si>
  <si>
    <t>AS AT END OF CURRENT QUARTER</t>
  </si>
  <si>
    <t>AS AT PRECEDING FINANCIAL YEAR END</t>
  </si>
  <si>
    <t>The auditors' report on the preceding year's annual audited financial statements was not subject to any qualification.</t>
  </si>
  <si>
    <r>
      <t xml:space="preserve">The </t>
    </r>
    <r>
      <rPr>
        <sz val="10"/>
        <rFont val="Arial Narrow"/>
        <family val="2"/>
      </rPr>
      <t>Group</t>
    </r>
    <r>
      <rPr>
        <sz val="10"/>
        <rFont val="Arial Narrow"/>
        <family val="2"/>
      </rPr>
      <t>'s operations were not subject to any seasonal or cyclical changes.</t>
    </r>
  </si>
  <si>
    <t xml:space="preserve"> FINANCIAL REPORTING</t>
  </si>
  <si>
    <r>
      <t>T</t>
    </r>
    <r>
      <rPr>
        <sz val="10"/>
        <rFont val="Arial Narrow"/>
        <family val="2"/>
      </rPr>
      <t>here was no revaluation of property, plant and equipment for the quarter under review.</t>
    </r>
  </si>
  <si>
    <r>
      <t>(</t>
    </r>
    <r>
      <rPr>
        <sz val="10"/>
        <rFont val="Arial Narrow"/>
        <family val="2"/>
      </rPr>
      <t>b</t>
    </r>
    <r>
      <rPr>
        <sz val="10"/>
        <rFont val="Arial Narrow"/>
        <family val="2"/>
      </rPr>
      <t>)</t>
    </r>
  </si>
  <si>
    <r>
      <t>T</t>
    </r>
    <r>
      <rPr>
        <sz val="10"/>
        <rFont val="Arial Narrow"/>
        <family val="2"/>
      </rPr>
      <t>he effective tax rate for the periods presented above is lower than the statutory tax rate principally due to one of the subsidiary company was granted pioneer status under Section 4A of the Promotion of Investment (Amendment) Act 1997.</t>
    </r>
  </si>
  <si>
    <t>RM'000</t>
  </si>
  <si>
    <r>
      <t xml:space="preserve">There were no financial instruments with off-balance sheet risk as at the date of this announcement applicable to the </t>
    </r>
    <r>
      <rPr>
        <sz val="10"/>
        <rFont val="Arial Narrow"/>
        <family val="2"/>
      </rPr>
      <t>Group</t>
    </r>
    <r>
      <rPr>
        <sz val="10"/>
        <rFont val="Arial Narrow"/>
        <family val="2"/>
      </rPr>
      <t>.</t>
    </r>
  </si>
  <si>
    <r>
      <t>C</t>
    </r>
    <r>
      <rPr>
        <sz val="10"/>
        <rFont val="Arial Narrow"/>
        <family val="2"/>
      </rPr>
      <t>ompany Secretary</t>
    </r>
  </si>
  <si>
    <r>
      <t>K</t>
    </r>
    <r>
      <rPr>
        <sz val="10"/>
        <rFont val="Arial Narrow"/>
        <family val="2"/>
      </rPr>
      <t>uala Lumpur</t>
    </r>
  </si>
  <si>
    <r>
      <t>By Order of the Board</t>
    </r>
    <r>
      <rPr>
        <sz val="10"/>
        <rFont val="Arial Narrow"/>
        <family val="2"/>
      </rPr>
      <t>,</t>
    </r>
  </si>
  <si>
    <t>Others</t>
  </si>
  <si>
    <t>(Note A16)</t>
  </si>
  <si>
    <t>Profit before taxation</t>
  </si>
  <si>
    <r>
      <t>D</t>
    </r>
    <r>
      <rPr>
        <sz val="10"/>
        <rFont val="Arial Narrow"/>
        <family val="2"/>
      </rPr>
      <t>EVELOPMENT EXPENDITURE</t>
    </r>
  </si>
  <si>
    <r>
      <t>(</t>
    </r>
    <r>
      <rPr>
        <sz val="10"/>
        <rFont val="Arial Narrow"/>
        <family val="2"/>
      </rPr>
      <t>c</t>
    </r>
    <r>
      <rPr>
        <sz val="10"/>
        <rFont val="Arial Narrow"/>
        <family val="2"/>
      </rPr>
      <t>)</t>
    </r>
  </si>
  <si>
    <t>A16</t>
  </si>
  <si>
    <r>
      <t xml:space="preserve">Development cost </t>
    </r>
    <r>
      <rPr>
        <sz val="10"/>
        <rFont val="Arial Narrow"/>
        <family val="2"/>
      </rPr>
      <t>paid</t>
    </r>
  </si>
  <si>
    <r>
      <t>P</t>
    </r>
    <r>
      <rPr>
        <sz val="10"/>
        <rFont val="Arial Narrow"/>
        <family val="2"/>
      </rPr>
      <t>rof</t>
    </r>
    <r>
      <rPr>
        <sz val="10"/>
        <rFont val="Arial Narrow"/>
        <family val="2"/>
      </rPr>
      <t>it</t>
    </r>
    <r>
      <rPr>
        <sz val="10"/>
        <rFont val="Arial Narrow"/>
        <family val="2"/>
      </rPr>
      <t xml:space="preserve"> before taxation after pre-acquisition profit</t>
    </r>
  </si>
  <si>
    <t>#</t>
  </si>
  <si>
    <t>Represents 2 ordinary shares of RM1.00 each.</t>
  </si>
  <si>
    <t>Represents RM2.00.</t>
  </si>
  <si>
    <r>
      <t>A</t>
    </r>
    <r>
      <rPr>
        <sz val="10"/>
        <rFont val="Arial Narrow"/>
        <family val="2"/>
      </rPr>
      <t xml:space="preserve">t </t>
    </r>
    <r>
      <rPr>
        <sz val="10"/>
        <rFont val="Arial Narrow"/>
        <family val="2"/>
      </rPr>
      <t>1</t>
    </r>
    <r>
      <rPr>
        <sz val="10"/>
        <rFont val="Arial Narrow"/>
        <family val="2"/>
      </rPr>
      <t xml:space="preserve"> </t>
    </r>
    <r>
      <rPr>
        <sz val="10"/>
        <rFont val="Arial Narrow"/>
        <family val="2"/>
      </rPr>
      <t xml:space="preserve">January 2005 </t>
    </r>
  </si>
  <si>
    <r>
      <t>I</t>
    </r>
    <r>
      <rPr>
        <sz val="10"/>
        <rFont val="Arial Narrow"/>
        <family val="2"/>
      </rPr>
      <t>nterest expense</t>
    </r>
  </si>
  <si>
    <t>Pre-acquisition</t>
  </si>
  <si>
    <t>Post acquisition</t>
  </si>
  <si>
    <t>Total</t>
  </si>
  <si>
    <t>Current Quarter</t>
  </si>
  <si>
    <r>
      <t>A</t>
    </r>
    <r>
      <rPr>
        <sz val="10"/>
        <rFont val="Arial Narrow"/>
        <family val="2"/>
      </rPr>
      <t>pproved and contracted for</t>
    </r>
  </si>
  <si>
    <t>Disposal of and unquoted investments and properties</t>
  </si>
  <si>
    <r>
      <t>There were no</t>
    </r>
    <r>
      <rPr>
        <sz val="10"/>
        <rFont val="Arial Narrow"/>
        <family val="2"/>
      </rPr>
      <t xml:space="preserve"> </t>
    </r>
    <r>
      <rPr>
        <sz val="10"/>
        <rFont val="Arial Narrow"/>
        <family val="2"/>
      </rPr>
      <t>disposals of unquoted investments and properties for the financial quarter under review.</t>
    </r>
  </si>
  <si>
    <t>Secured</t>
  </si>
  <si>
    <t>Short term borrowings:</t>
  </si>
  <si>
    <t>- Bank Overdraft</t>
  </si>
  <si>
    <t>Total borrowings</t>
  </si>
  <si>
    <t>Current Quarter</t>
  </si>
  <si>
    <t>Ended</t>
  </si>
  <si>
    <t>April - June' 05</t>
  </si>
  <si>
    <t>Current Year</t>
  </si>
  <si>
    <t>Ended</t>
  </si>
  <si>
    <t>To-date</t>
  </si>
  <si>
    <t>Earning per shares (sen)</t>
  </si>
  <si>
    <t>Fully diluted earnings per share</t>
  </si>
  <si>
    <r>
      <t>(</t>
    </r>
    <r>
      <rPr>
        <sz val="10"/>
        <rFont val="Arial Narrow"/>
        <family val="2"/>
      </rPr>
      <t>a</t>
    </r>
    <r>
      <rPr>
        <sz val="10"/>
        <rFont val="Arial Narrow"/>
        <family val="2"/>
      </rPr>
      <t>)</t>
    </r>
  </si>
  <si>
    <t>(b)</t>
  </si>
  <si>
    <t>Hire Purchase payables</t>
  </si>
  <si>
    <t>REVENUE</t>
  </si>
  <si>
    <t>30.6.2005</t>
  </si>
  <si>
    <t>Cumulative</t>
  </si>
  <si>
    <t>Quarter</t>
  </si>
  <si>
    <r>
      <t xml:space="preserve">Current </t>
    </r>
    <r>
      <rPr>
        <sz val="10"/>
        <rFont val="Arial Narrow"/>
        <family val="2"/>
      </rPr>
      <t>period</t>
    </r>
    <r>
      <rPr>
        <sz val="10"/>
        <rFont val="Arial Narrow"/>
        <family val="2"/>
      </rPr>
      <t xml:space="preserve"> taxation</t>
    </r>
  </si>
  <si>
    <t>Individual Quarter</t>
  </si>
  <si>
    <t>Cumulative Quarter</t>
  </si>
  <si>
    <t>Net profit for the period (RM'000)</t>
  </si>
  <si>
    <t>Weighted average number of ordinary shares ('000)</t>
  </si>
  <si>
    <t>Trade and Other Receivables</t>
  </si>
  <si>
    <t>Trade and other payables</t>
  </si>
  <si>
    <r>
      <t>Re</t>
    </r>
    <r>
      <rPr>
        <sz val="10"/>
        <rFont val="Arial Narrow"/>
        <family val="2"/>
      </rPr>
      <t>payment of hire purchase payables</t>
    </r>
  </si>
  <si>
    <r>
      <t>L</t>
    </r>
    <r>
      <rPr>
        <sz val="10"/>
        <rFont val="Arial Narrow"/>
        <family val="2"/>
      </rPr>
      <t>ong</t>
    </r>
    <r>
      <rPr>
        <sz val="10"/>
        <rFont val="Arial Narrow"/>
        <family val="2"/>
      </rPr>
      <t xml:space="preserve"> term borrowings:</t>
    </r>
  </si>
  <si>
    <t>- Hire purchase payables</t>
  </si>
  <si>
    <t>Basic Earnings per share</t>
  </si>
  <si>
    <t>CONDENSED CONSOLIDATED CASH FLOW STATEMENTS</t>
  </si>
  <si>
    <r>
      <t xml:space="preserve">There were no unusual items affecting assets, liabilities, equity, net income or cash flows of the </t>
    </r>
    <r>
      <rPr>
        <sz val="10"/>
        <rFont val="Arial Narrow"/>
        <family val="2"/>
      </rPr>
      <t xml:space="preserve">Group </t>
    </r>
    <r>
      <rPr>
        <sz val="10"/>
        <rFont val="Arial Narrow"/>
        <family val="2"/>
      </rPr>
      <t>since the last annual audited financial statements.</t>
    </r>
  </si>
  <si>
    <t>31.12.2004</t>
  </si>
  <si>
    <t>- contract sum for construction of R &amp; D centre</t>
  </si>
  <si>
    <t>6 months ended</t>
  </si>
  <si>
    <t xml:space="preserve">N/A   </t>
  </si>
  <si>
    <t>30.6.2005</t>
  </si>
  <si>
    <t>Jan - March' 05</t>
  </si>
  <si>
    <t>QUARTERLY REPORT ON CONSOLIDATED RESULTS FOR THE SECOND QUARTER ENDED 30 SEPTEMBER 2005</t>
  </si>
  <si>
    <t>CONDENSED CONSOLIDATED INCOME STATEMENT FOR THE FINANCIAL PERIOD ENDED 30 SEPTEMBER 2005 (UNAUDITED)</t>
  </si>
  <si>
    <t>30.9.2005</t>
  </si>
  <si>
    <t>30.9.2004</t>
  </si>
  <si>
    <t>CONDENSED CONSOLIDATED BALANCE SHEET AS AT  30 SEPTEMBER 2005 (UNAUDITED)</t>
  </si>
  <si>
    <t>Short Term Borrowings</t>
  </si>
  <si>
    <t>Share Premium</t>
  </si>
  <si>
    <t>FOR THE FINANCIAL PERIOD ENDED 30 SEPTEMBER 2005 (UNAUDITED)</t>
  </si>
  <si>
    <t>CONDENSED CONSOLIDATED STATEMENT OF CHANGES IN EQUITY</t>
  </si>
  <si>
    <t>Non-Distributable Share Premium</t>
  </si>
  <si>
    <t>Public Issue Expenses</t>
  </si>
  <si>
    <t>Public Issue</t>
  </si>
  <si>
    <r>
      <t>a</t>
    </r>
    <r>
      <rPr>
        <sz val="10"/>
        <rFont val="Arial Narrow"/>
        <family val="2"/>
      </rPr>
      <t>nnounced by the Group to Bursa Malaysia Securities Berhad; and the Group completed its acquisitions of subsidiary companies on 5 April 2005.</t>
    </r>
  </si>
  <si>
    <r>
      <t xml:space="preserve"> </t>
    </r>
    <r>
      <rPr>
        <sz val="10"/>
        <rFont val="Arial Narrow"/>
        <family val="2"/>
      </rPr>
      <t xml:space="preserve"> at RM0.10 per share)</t>
    </r>
  </si>
  <si>
    <r>
      <t>A</t>
    </r>
    <r>
      <rPr>
        <sz val="10"/>
        <rFont val="Arial Narrow"/>
        <family val="2"/>
      </rPr>
      <t xml:space="preserve">t </t>
    </r>
    <r>
      <rPr>
        <sz val="10"/>
        <rFont val="Arial Narrow"/>
        <family val="2"/>
      </rPr>
      <t>30 September  2005 (Nominal value</t>
    </r>
  </si>
  <si>
    <t>FOR  THE FINANCIAL PERIOD ENDED 30 SEPTEMBER 2005 (UNAUDITED)</t>
  </si>
  <si>
    <t>9 months ended 30.9.2005</t>
  </si>
  <si>
    <t>9 months ended 30.9.2004</t>
  </si>
  <si>
    <r>
      <t>P</t>
    </r>
    <r>
      <rPr>
        <sz val="10"/>
        <rFont val="Arial Narrow"/>
        <family val="2"/>
      </rPr>
      <t>re-acquisition profit before taxation</t>
    </r>
  </si>
  <si>
    <t>Equipment written off</t>
  </si>
  <si>
    <t>Interest income</t>
  </si>
  <si>
    <t>Interest received</t>
  </si>
  <si>
    <t>Proceeds from issuance of shares</t>
  </si>
  <si>
    <t>Public issue expenses paid</t>
  </si>
  <si>
    <t>Tax paid</t>
  </si>
  <si>
    <t>9 months ended</t>
  </si>
  <si>
    <t>The Philippines</t>
  </si>
  <si>
    <t>%</t>
  </si>
  <si>
    <t>6 months ended</t>
  </si>
  <si>
    <t>There were no material events subsequent to the end of the current quarter under review that have not been reflected in the financial statements.</t>
  </si>
  <si>
    <r>
      <t>T</t>
    </r>
    <r>
      <rPr>
        <sz val="10"/>
        <rFont val="Arial Narrow"/>
        <family val="2"/>
      </rPr>
      <t xml:space="preserve">here were no issuance and repayment of debt and equity securities, shares buy back, share cancellation or shares held as a treasury shares and resale of treasury shares for the current financial quarter under review except for the Company has on 14 July 2005, issued 71,680,000 new ordinary shares of RM0.10 each to Malaysian public, identified investors, eligible employees of business associates of the Company and its subsidiaries at an issue price of RM0.35 each in conjunction with its listing exercise. </t>
    </r>
  </si>
  <si>
    <t>In the previous quarter ended 30 June 2005, 215,000,000 new ordinary shares of RM0.10 each were issued at RM0.10 each for the acquisition of subsidiary companies as disclosed in Note A11.</t>
  </si>
  <si>
    <r>
      <t>S</t>
    </r>
    <r>
      <rPr>
        <sz val="10"/>
        <rFont val="Arial Narrow"/>
        <family val="2"/>
      </rPr>
      <t>hare split, where every one (1) existing ordinary share in INSBIO was split into ten (10) ordinary shares of RM0.10 per share.</t>
    </r>
  </si>
  <si>
    <t>There were no significant related party transactions for the financial period ended 30 September 2005 other those disclosed as follows:-</t>
  </si>
  <si>
    <r>
      <t>Profit before taxation</t>
    </r>
    <r>
      <rPr>
        <sz val="10"/>
        <rFont val="Arial Narrow"/>
        <family val="2"/>
      </rPr>
      <t xml:space="preserve"> for the financial period ended 30 September 2005</t>
    </r>
  </si>
  <si>
    <t>As at</t>
  </si>
  <si>
    <r>
      <t xml:space="preserve">As </t>
    </r>
    <r>
      <rPr>
        <sz val="10"/>
        <rFont val="Arial Narrow"/>
        <family val="2"/>
      </rPr>
      <t>the acquisition of INSE and TOF were  completed on 5 April 2005 (as disclosed in Note A11), the Group's financial results were presented by incorporating the post-acquisition revenue and expenses during the period after the date of acquisitions.</t>
    </r>
  </si>
  <si>
    <t>July - Sept' 05</t>
  </si>
  <si>
    <t xml:space="preserve">For the nine months ended 30 September 2005, the Group recorded a total revenue and profit before taxation of RM23.6 million and RM7.0  million respectively. The increasing revenue and profit before tax were the results of the Group strong position in local markets as well as effort from penetration and expansion in overseas market, especially from Republic of China, United States of America and Thailand. Health Food Supplements and Meal Replacement Drinks for Slimming Care product category attributed the most of the Group revenue and profit. </t>
  </si>
  <si>
    <r>
      <t>D</t>
    </r>
    <r>
      <rPr>
        <sz val="10"/>
        <rFont val="Arial Narrow"/>
        <family val="2"/>
      </rPr>
      <t>etailed of Group's bank borrowings as at 30 September 2005 which are denominated in Ringgit Malaysia were as follows :-</t>
    </r>
  </si>
  <si>
    <t>- Letter of credit</t>
  </si>
  <si>
    <t>There were no corporate proposals announced but not yet completed for the quarter under review.</t>
  </si>
  <si>
    <t xml:space="preserve">Proposed </t>
  </si>
  <si>
    <t>Utilisation</t>
  </si>
  <si>
    <t>RM'000</t>
  </si>
  <si>
    <t>Actual</t>
  </si>
  <si>
    <t xml:space="preserve">Balance </t>
  </si>
  <si>
    <t>Unutilised</t>
  </si>
  <si>
    <t xml:space="preserve">% of </t>
  </si>
  <si>
    <t>R&amp;D Centre and Manufacturing Plant</t>
  </si>
  <si>
    <t>R&amp;D Expenditure</t>
  </si>
  <si>
    <t>Working Capital</t>
  </si>
  <si>
    <t>Estimated Listing Expenses</t>
  </si>
  <si>
    <t>* -</t>
  </si>
  <si>
    <t>* 858</t>
  </si>
  <si>
    <r>
      <t>A</t>
    </r>
    <r>
      <rPr>
        <sz val="10"/>
        <rFont val="Arial Narrow"/>
        <family val="2"/>
      </rPr>
      <t>nalysis by geographical location:</t>
    </r>
  </si>
  <si>
    <t xml:space="preserve">Sales of fertilizer products </t>
  </si>
  <si>
    <t>Purchases of fertilizer products</t>
  </si>
  <si>
    <t>The directors of the Company are of the opinion that the transactions above have been entered into in the ordinary course of business and have been established on the terms and conditions that are of no less favourable than those arranged with other independent third parties.</t>
  </si>
  <si>
    <t>The Company entire issued and paid up capital of 286,680,020 ordinary shares of RM0.10 each were listed and quoted on 26 July 2005 on the Mesdaq market of Bursa Malaysia Securities Berhad. The proceeds from the Public Issue were received after the Company's listing. As at 30 September 2005, the status of utilisation of the proceeds from the Public Issue is as follows:-</t>
  </si>
  <si>
    <t>Office rental paid</t>
  </si>
  <si>
    <t>Office rental received</t>
  </si>
  <si>
    <t># The companies in which Datuk Yeat Sew Chuong and Wong Seng Tong are the common directors of INSBIO and IBG Manufacturing Sdn Bhd.</t>
  </si>
  <si>
    <t>Acquisition of the entire issued and paid-up share capital of INS Enterprises Sdn. Bhd. ("INSE") comprising 5,449,100 ordinary shares of RM1.00 each for a purchase consideration of RM13,793,900 satisfied by the issuance of 13,793,900 ordinary shares of RM1.00 each in INSBIO at an issue price of RM1.00 per share; and</t>
  </si>
  <si>
    <t>Acquisition of the entire issued and paid-up share capital of The Origin Foods Sdn. Bhd ("TOF") comprising 272,500 ordinary shares of RM1.00 each for a purchase consideration of RM7,706,100 satisfied by the issuance of 7,706,100 ordinary shares of RM1.00 each in INSBIO at an issue price of RM1.00 per share; and</t>
  </si>
  <si>
    <t>#Bio-Agro Products Sdn Bhd</t>
  </si>
  <si>
    <r>
      <t>#IBG Manufacturing Sdn Bhd (</t>
    </r>
    <r>
      <rPr>
        <i/>
        <sz val="10"/>
        <rFont val="Arial Narrow"/>
        <family val="2"/>
      </rPr>
      <t>formerly known as INS Manufacturing Sdn Bhd</t>
    </r>
    <r>
      <rPr>
        <sz val="10"/>
        <rFont val="Arial Narrow"/>
        <family val="2"/>
      </rPr>
      <t>)</t>
    </r>
  </si>
  <si>
    <t xml:space="preserve">*INS Holdings Berhad </t>
  </si>
  <si>
    <t>Net cash from financing activities</t>
  </si>
  <si>
    <t>QUARTERLY REPORT ON CONSOLIDATED RESULTS FOR THE THIRD QUARTER ENDED 30 SEPTEMBER 2005</t>
  </si>
  <si>
    <t>and the accompanying notes attached to this interim financial report.</t>
  </si>
  <si>
    <t>#</t>
  </si>
  <si>
    <t>662</t>
  </si>
  <si>
    <t>611</t>
  </si>
  <si>
    <t>4</t>
  </si>
  <si>
    <t>615</t>
  </si>
  <si>
    <t>(47)</t>
  </si>
  <si>
    <t>NET CURRENT ASSETS / (LIABILITIES)</t>
  </si>
  <si>
    <t>-</t>
  </si>
  <si>
    <t>Retained Profits / (Accumulated losses)</t>
  </si>
  <si>
    <t>Notes:-</t>
  </si>
  <si>
    <t># This represents RM2 comprising 2 ordinary shares of RM1.00 each.</t>
  </si>
  <si>
    <t>(0.02)</t>
  </si>
  <si>
    <t>CASH FLOWS FROM FINANCING ACTIVITIES</t>
  </si>
  <si>
    <t>*</t>
  </si>
  <si>
    <t>* Cumulative quarter taxation includes pre-acquisition taxation of approximately RM66,000.</t>
  </si>
  <si>
    <t>* The listing expenses were under-estimated by approximately RM183,000 and the amount was credited from working capital.</t>
  </si>
  <si>
    <t>Group's borrowings and debt securities</t>
  </si>
  <si>
    <t>B14</t>
  </si>
  <si>
    <t>AUTHORISATION FOR ISSUE</t>
  </si>
  <si>
    <t>The interim financial statements were authorised for issue by the Board of Directors in accordance with a resolution of the directors dated 22 November 2005.</t>
  </si>
  <si>
    <t>Changes in contingent assets and contingent liabilities</t>
  </si>
  <si>
    <r>
      <t xml:space="preserve">There were no material contingent assets and contingent liabilities as at the date of this </t>
    </r>
    <r>
      <rPr>
        <sz val="10"/>
        <rFont val="Arial Narrow"/>
        <family val="2"/>
      </rPr>
      <t>report.</t>
    </r>
  </si>
  <si>
    <t>The company was listed on 26 July 2005, and the Group completed its acquisitions of subsidiary companies on 5 April 2005. This is the second quarterly results announced by the Group to Bursa Malaysia Securities Berhad. Hence, the comparative figures for preceding year represents the audited Financial Statements for company level.</t>
  </si>
  <si>
    <t>The above statement should be read in conjunction with the Audited Financial Statements for the year ended 31 December 2004</t>
  </si>
  <si>
    <t xml:space="preserve">  ordinary shares of 286,668,020 at RM0.10 each.</t>
  </si>
  <si>
    <t>* Net tangible assets/(liabilities) per share is arrived at the Group's NTA of RM49,183 ('000) [31.12.2004 : NTL of RM47('000)] over the number of</t>
  </si>
  <si>
    <t>* Net tangible assets/(liabilities) [NTA/(NTL)] per share (sen)</t>
  </si>
  <si>
    <t xml:space="preserve">Drawdown of short term borrowings </t>
  </si>
  <si>
    <t>The company was listed on 26 July 2005, hence, no comparative figures for preceding year are presented as this is the second quarterly results</t>
  </si>
  <si>
    <t>'000</t>
  </si>
  <si>
    <r>
      <t xml:space="preserve">The interim financial </t>
    </r>
    <r>
      <rPr>
        <sz val="10"/>
        <rFont val="Arial Narrow"/>
        <family val="2"/>
      </rPr>
      <t xml:space="preserve">statements are unaudited and </t>
    </r>
    <r>
      <rPr>
        <sz val="10"/>
        <rFont val="Arial Narrow"/>
        <family val="2"/>
      </rPr>
      <t>ha</t>
    </r>
    <r>
      <rPr>
        <sz val="10"/>
        <rFont val="Arial Narrow"/>
        <family val="2"/>
      </rPr>
      <t>ve</t>
    </r>
    <r>
      <rPr>
        <sz val="10"/>
        <rFont val="Arial Narrow"/>
        <family val="2"/>
      </rPr>
      <t xml:space="preserve"> been prepared in </t>
    </r>
    <r>
      <rPr>
        <sz val="10"/>
        <rFont val="Arial Narrow"/>
        <family val="2"/>
      </rPr>
      <t>accordance with Financial Reporting Standards ("FRS") 134 Int</t>
    </r>
    <r>
      <rPr>
        <sz val="10"/>
        <rFont val="Arial Narrow"/>
        <family val="2"/>
      </rPr>
      <t xml:space="preserve">erim Financial Reporting and </t>
    </r>
    <r>
      <rPr>
        <sz val="10"/>
        <rFont val="Arial Narrow"/>
        <family val="2"/>
      </rPr>
      <t xml:space="preserve">Paragraph 9.22 and </t>
    </r>
    <r>
      <rPr>
        <sz val="10"/>
        <rFont val="Arial Narrow"/>
        <family val="2"/>
      </rPr>
      <t>Appendix 7A of the Listing Requirements of Bursa Malaysia Securities Berhad ("Bursa Securities") for the MESDAQ Market.</t>
    </r>
  </si>
  <si>
    <t xml:space="preserve">EXPLANATORY NOTES PURSUANT TO FINANCIAL REPORTING STANDARDS ("FRS") 134 INTERIM </t>
  </si>
  <si>
    <t>These explanatory notes to the interim financial statements provide an explanation of events and transactions that are significant to an understanding of the changes in the financial statements and performance of the Group. This interim financial statements should be read in conjunction with the audited financial statements for the financial year ended 31 December 2004. The accounting policies adopted in the interim financial statements are consistent with those previously adopted in the preparation of the audited consolidated financial statements of INS Bioscience Berhad ("INSBIO") for the purpose of inclusion in INSBIO's Prospectus dated 28 June 2005.</t>
  </si>
  <si>
    <t>On 26 July 2005, the entire issued and paid up share capital of the Company, comprising 286,680,020 ordinary shares of RM0.10 each, were listed and quoted on the Mesdaq market of Bursa Securities.</t>
  </si>
  <si>
    <t>There were no changes in the composition of the Company for the current financial quarter under review except for the following restructuring exercise in conjunction with and as an integral part of the listing of INSBIO on the MESDAQ Market of the Bursa Securities:-</t>
  </si>
  <si>
    <t xml:space="preserve"> 23 November 2005</t>
  </si>
  <si>
    <t>* The company in which Datuk Yeat Sew Chuong, Wong Seng Tong and Khoo Keat are the common directors of INSBIO and INS Holdings Berhad.</t>
  </si>
  <si>
    <t>For the third quarter ended 30 September 2005, the Group recorded a total revenue and profit before taxation of RM8.5 million and RM2.9 million respectively. Compared to the revenue and profit before tax of RM9.8 million and RM3.3 million respectively achieved in the previous quarter ended 30 June 2005, the lower revenue of 13.05% and lower profit before tax of 14.20% were mainly due to some delay in launching of new products series arising from the busy factory production schedule for the existing products.</t>
  </si>
  <si>
    <t>The Directors of INSBIO are of the view that the Group will achieve higher revenue from its wide distribution networks locally and abroad as well as the launching of new products, barring unforeseen circumstances. The Group will continuously enhance its R&amp;D activities in order to further strengthen its leading and pioneer position in the Biotechnology industry.</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</si>
</sst>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US$&quot;#,##0_);\(&quot;US$&quot;#,##0\)"/>
    <numFmt numFmtId="179" formatCode="&quot;US$&quot;#,##0_);[Red]\(&quot;US$&quot;#,##0\)"/>
    <numFmt numFmtId="180" formatCode="&quot;US$&quot;#,##0.00_);\(&quot;US$&quot;#,##0.00\)"/>
    <numFmt numFmtId="181" formatCode="&quot;US$&quot;#,##0.00_);[Red]\(&quot;US$&quot;#,##0.00\)"/>
    <numFmt numFmtId="182" formatCode="&quot;RM&quot;#,##0_);\(&quot;RM&quot;#,##0\)"/>
    <numFmt numFmtId="183" formatCode="&quot;RM&quot;#,##0_);[Red]\(&quot;RM&quot;#,##0\)"/>
    <numFmt numFmtId="184" formatCode="&quot;RM&quot;#,##0.00_);\(&quot;RM&quot;#,##0.00\)"/>
    <numFmt numFmtId="185" formatCode="&quot;RM&quot;#,##0.00_);[Red]\(&quot;RM&quot;#,##0.00\)"/>
    <numFmt numFmtId="186" formatCode="_(&quot;RM&quot;* #,##0_);_(&quot;RM&quot;* \(#,##0\);_(&quot;RM&quot;* &quot;-&quot;_);_(@_)"/>
    <numFmt numFmtId="187" formatCode="_(&quot;RM&quot;* #,##0.00_);_(&quot;RM&quot;* \(#,##0.00\);_(&quot;RM&quot;* &quot;-&quot;??_);_(@_)"/>
    <numFmt numFmtId="188" formatCode="_(* #,##0.0_);_(* \(#,##0.0\);_(* &quot;-&quot;??_);_(@_)"/>
    <numFmt numFmtId="189" formatCode="_(* #,##0_);_(* \(#,##0\);_(* &quot;-&quot;??_);_(@_)"/>
    <numFmt numFmtId="190" formatCode="_(* #,##0.0_);_(* \(#,##0.0\);_(* &quot;-&quot;_);_(@_)"/>
    <numFmt numFmtId="191" formatCode="#,##0.0"/>
    <numFmt numFmtId="192" formatCode="_(* #,##0.0_);_(* \(#,##0.0\);_(* &quot;-&quot;?_);_(@_)"/>
    <numFmt numFmtId="193" formatCode="mm&quot;月&quot;dd&quot;日&quot;"/>
    <numFmt numFmtId="194" formatCode="&quot;£&quot;#,##0.00"/>
    <numFmt numFmtId="195" formatCode="_-* #,##0_-;\-* #,##0_-;_-* &quot;-&quot;??_-;_-@_-"/>
    <numFmt numFmtId="196" formatCode="0.0%"/>
  </numFmts>
  <fonts count="13">
    <font>
      <sz val="10"/>
      <name val="Arial Narrow"/>
      <family val="2"/>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1"/>
      <name val="Arial Narrow"/>
      <family val="2"/>
    </font>
    <font>
      <sz val="11"/>
      <name val="Arial Narrow"/>
      <family val="2"/>
    </font>
    <font>
      <u val="single"/>
      <sz val="10"/>
      <color indexed="12"/>
      <name val="Arial Narrow"/>
      <family val="2"/>
    </font>
    <font>
      <u val="single"/>
      <sz val="10"/>
      <color indexed="36"/>
      <name val="Arial Narrow"/>
      <family val="2"/>
    </font>
    <font>
      <sz val="9"/>
      <name val="DFFangSongW4U-B5"/>
      <family val="3"/>
    </font>
    <font>
      <b/>
      <u val="single"/>
      <sz val="10"/>
      <name val="Arial Narrow"/>
      <family val="2"/>
    </font>
    <font>
      <b/>
      <i/>
      <sz val="10"/>
      <name val="Arial Narrow"/>
      <family val="2"/>
    </font>
  </fonts>
  <fills count="2">
    <fill>
      <patternFill/>
    </fill>
    <fill>
      <patternFill patternType="gray125"/>
    </fill>
  </fills>
  <borders count="10">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63">
    <xf numFmtId="0" fontId="0" fillId="0" borderId="0" xfId="0" applyAlignment="1">
      <alignmen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Border="1" applyAlignment="1">
      <alignment vertical="center"/>
    </xf>
    <xf numFmtId="0" fontId="1" fillId="0" borderId="0" xfId="0" applyFont="1" applyAlignment="1">
      <alignment/>
    </xf>
    <xf numFmtId="14" fontId="1" fillId="0" borderId="0" xfId="0" applyNumberFormat="1" applyFont="1" applyBorder="1" applyAlignment="1" quotePrefix="1">
      <alignment horizontal="center" vertical="center"/>
    </xf>
    <xf numFmtId="0" fontId="1" fillId="0" borderId="0" xfId="0" applyFont="1" applyAlignment="1">
      <alignment horizontal="center" vertical="top"/>
    </xf>
    <xf numFmtId="0" fontId="0" fillId="0" borderId="0" xfId="0" applyFont="1" applyFill="1" applyBorder="1" applyAlignment="1">
      <alignment horizontal="center" vertical="center" wrapText="1"/>
    </xf>
    <xf numFmtId="0" fontId="1" fillId="0" borderId="0" xfId="0" applyFont="1" applyBorder="1" applyAlignment="1">
      <alignment horizontal="left" vertical="center"/>
    </xf>
    <xf numFmtId="189" fontId="0" fillId="0" borderId="0" xfId="15" applyNumberFormat="1" applyFont="1" applyBorder="1" applyAlignment="1">
      <alignment horizontal="center" vertical="center"/>
    </xf>
    <xf numFmtId="189" fontId="0" fillId="0" borderId="1" xfId="15" applyNumberFormat="1" applyFont="1" applyBorder="1" applyAlignment="1">
      <alignment horizontal="center" vertical="center"/>
    </xf>
    <xf numFmtId="0" fontId="1"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189" fontId="0" fillId="0" borderId="0" xfId="0" applyNumberFormat="1" applyFont="1" applyBorder="1" applyAlignment="1">
      <alignment horizontal="center" vertical="center"/>
    </xf>
    <xf numFmtId="0" fontId="0" fillId="0" borderId="0" xfId="0" applyFont="1" applyAlignment="1">
      <alignment vertical="top"/>
    </xf>
    <xf numFmtId="0" fontId="0" fillId="0" borderId="0" xfId="0" applyFont="1" applyBorder="1" applyAlignment="1">
      <alignment horizontal="center" vertical="center"/>
    </xf>
    <xf numFmtId="189" fontId="0" fillId="0" borderId="2" xfId="0" applyNumberFormat="1" applyFont="1" applyBorder="1" applyAlignment="1">
      <alignment horizontal="center" vertical="center"/>
    </xf>
    <xf numFmtId="189" fontId="0" fillId="0" borderId="3" xfId="15" applyNumberFormat="1" applyFont="1" applyBorder="1" applyAlignment="1">
      <alignment/>
    </xf>
    <xf numFmtId="0" fontId="0" fillId="0" borderId="0" xfId="0" applyFont="1" applyBorder="1" applyAlignment="1">
      <alignment vertical="center"/>
    </xf>
    <xf numFmtId="41" fontId="0" fillId="0" borderId="0" xfId="0" applyNumberFormat="1" applyFont="1" applyBorder="1" applyAlignment="1">
      <alignment horizontal="center" vertical="center"/>
    </xf>
    <xf numFmtId="189" fontId="0" fillId="0" borderId="0" xfId="15" applyNumberFormat="1" applyFont="1" applyAlignment="1">
      <alignment horizontal="center"/>
    </xf>
    <xf numFmtId="0" fontId="0" fillId="0" borderId="0" xfId="0" applyFont="1" applyAlignment="1">
      <alignment horizontal="justify" vertical="top"/>
    </xf>
    <xf numFmtId="189" fontId="0" fillId="0" borderId="0" xfId="15" applyNumberFormat="1" applyFont="1" applyAlignment="1">
      <alignment/>
    </xf>
    <xf numFmtId="189" fontId="0" fillId="0" borderId="4" xfId="15" applyNumberFormat="1" applyFont="1" applyBorder="1" applyAlignment="1">
      <alignment/>
    </xf>
    <xf numFmtId="0" fontId="0" fillId="0" borderId="0" xfId="0" applyFont="1" applyBorder="1" applyAlignment="1">
      <alignment/>
    </xf>
    <xf numFmtId="189" fontId="0" fillId="0" borderId="3" xfId="15" applyNumberFormat="1" applyFont="1" applyBorder="1" applyAlignment="1">
      <alignment horizontal="center"/>
    </xf>
    <xf numFmtId="0" fontId="0" fillId="0" borderId="0" xfId="0" applyFont="1" applyFill="1" applyAlignment="1">
      <alignment/>
    </xf>
    <xf numFmtId="190" fontId="0" fillId="0" borderId="0" xfId="0" applyNumberFormat="1" applyFont="1" applyBorder="1" applyAlignment="1">
      <alignment horizontal="center" vertical="center"/>
    </xf>
    <xf numFmtId="41" fontId="0" fillId="0" borderId="5" xfId="0" applyNumberFormat="1" applyFont="1" applyBorder="1" applyAlignment="1">
      <alignment horizontal="center" vertical="center"/>
    </xf>
    <xf numFmtId="41" fontId="0" fillId="0" borderId="6" xfId="0" applyNumberFormat="1" applyFont="1" applyBorder="1" applyAlignment="1">
      <alignment horizontal="center" vertical="center"/>
    </xf>
    <xf numFmtId="41" fontId="0" fillId="0" borderId="7" xfId="0" applyNumberFormat="1" applyFont="1" applyBorder="1" applyAlignment="1">
      <alignment horizontal="center" vertical="center"/>
    </xf>
    <xf numFmtId="41" fontId="0" fillId="0" borderId="2" xfId="0" applyNumberFormat="1" applyFont="1" applyBorder="1" applyAlignment="1">
      <alignment horizontal="center" vertical="center"/>
    </xf>
    <xf numFmtId="43" fontId="0" fillId="0" borderId="0" xfId="0" applyNumberFormat="1" applyFont="1" applyBorder="1" applyAlignment="1">
      <alignment horizontal="center" vertical="center"/>
    </xf>
    <xf numFmtId="0" fontId="0" fillId="0" borderId="0" xfId="0" applyFont="1" applyBorder="1" applyAlignment="1">
      <alignment horizontal="left" vertical="center"/>
    </xf>
    <xf numFmtId="189" fontId="1" fillId="0" borderId="0" xfId="15" applyNumberFormat="1" applyFont="1" applyBorder="1" applyAlignment="1">
      <alignment horizontal="center" vertical="center"/>
    </xf>
    <xf numFmtId="189" fontId="0" fillId="0" borderId="2" xfId="15" applyNumberFormat="1" applyFont="1" applyBorder="1" applyAlignment="1">
      <alignment horizontal="center" vertical="center"/>
    </xf>
    <xf numFmtId="0" fontId="0" fillId="0" borderId="0" xfId="0" applyFont="1" applyAlignment="1">
      <alignment horizontal="center" vertical="top"/>
    </xf>
    <xf numFmtId="41" fontId="0" fillId="0" borderId="4" xfId="0" applyNumberFormat="1" applyFont="1" applyBorder="1" applyAlignment="1">
      <alignment horizontal="center" vertical="center"/>
    </xf>
    <xf numFmtId="190" fontId="0" fillId="0" borderId="4" xfId="0" applyNumberFormat="1" applyFont="1" applyBorder="1" applyAlignment="1">
      <alignment horizontal="center" vertical="center"/>
    </xf>
    <xf numFmtId="190" fontId="0" fillId="0" borderId="1" xfId="0" applyNumberFormat="1" applyFont="1" applyBorder="1" applyAlignment="1">
      <alignment horizontal="center" vertical="center"/>
    </xf>
    <xf numFmtId="41" fontId="0" fillId="0" borderId="1" xfId="0" applyNumberFormat="1" applyFont="1" applyBorder="1" applyAlignment="1">
      <alignment horizontal="center" vertical="center"/>
    </xf>
    <xf numFmtId="189" fontId="0" fillId="0" borderId="8" xfId="15" applyNumberFormat="1" applyFont="1" applyBorder="1" applyAlignment="1">
      <alignment horizontal="center" vertical="center"/>
    </xf>
    <xf numFmtId="189" fontId="0" fillId="0" borderId="4" xfId="15" applyNumberFormat="1" applyFont="1" applyBorder="1" applyAlignment="1">
      <alignment horizontal="center" vertical="center"/>
    </xf>
    <xf numFmtId="0" fontId="0" fillId="0" borderId="0" xfId="0" applyAlignment="1">
      <alignment horizontal="justify" vertical="top" wrapText="1"/>
    </xf>
    <xf numFmtId="0" fontId="0" fillId="0" borderId="0" xfId="0" applyAlignment="1">
      <alignment wrapText="1"/>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xf>
    <xf numFmtId="0" fontId="7" fillId="0" borderId="0" xfId="0" applyFont="1" applyAlignment="1">
      <alignment/>
    </xf>
    <xf numFmtId="0" fontId="0" fillId="0" borderId="0" xfId="0" applyFont="1" applyAlignment="1">
      <alignment horizontal="justify" vertical="top" wrapText="1"/>
    </xf>
    <xf numFmtId="0" fontId="0" fillId="0" borderId="0" xfId="0" applyAlignment="1">
      <alignment vertical="top"/>
    </xf>
    <xf numFmtId="0" fontId="0" fillId="0" borderId="0" xfId="0" applyFont="1" applyAlignment="1">
      <alignment horizontal="justify" vertical="top"/>
    </xf>
    <xf numFmtId="189" fontId="0" fillId="0" borderId="0" xfId="15" applyNumberFormat="1" applyFont="1" applyBorder="1" applyAlignment="1">
      <alignment/>
    </xf>
    <xf numFmtId="189" fontId="0" fillId="0" borderId="0" xfId="15" applyNumberFormat="1" applyFont="1" applyAlignment="1">
      <alignment horizontal="right"/>
    </xf>
    <xf numFmtId="0" fontId="2" fillId="0" borderId="0" xfId="0" applyFont="1" applyAlignment="1">
      <alignment horizontal="left"/>
    </xf>
    <xf numFmtId="189" fontId="0" fillId="0" borderId="8" xfId="15" applyNumberFormat="1" applyFont="1" applyBorder="1" applyAlignment="1">
      <alignment/>
    </xf>
    <xf numFmtId="0" fontId="1" fillId="0" borderId="0" xfId="0" applyFont="1" applyFill="1" applyAlignment="1">
      <alignment horizontal="center"/>
    </xf>
    <xf numFmtId="0" fontId="1"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vertical="top"/>
    </xf>
    <xf numFmtId="41" fontId="0" fillId="0" borderId="8" xfId="0" applyNumberFormat="1" applyFont="1" applyBorder="1" applyAlignment="1">
      <alignment horizontal="center" vertical="center"/>
    </xf>
    <xf numFmtId="0" fontId="0" fillId="0" borderId="4" xfId="0" applyFont="1" applyBorder="1" applyAlignment="1">
      <alignment/>
    </xf>
    <xf numFmtId="0" fontId="0" fillId="0" borderId="8" xfId="0" applyFont="1" applyBorder="1" applyAlignment="1">
      <alignment/>
    </xf>
    <xf numFmtId="189" fontId="0" fillId="0" borderId="3" xfId="0" applyNumberFormat="1" applyFont="1" applyBorder="1" applyAlignment="1">
      <alignment/>
    </xf>
    <xf numFmtId="189" fontId="0" fillId="0" borderId="2" xfId="15" applyNumberFormat="1" applyFont="1" applyBorder="1" applyAlignment="1">
      <alignment/>
    </xf>
    <xf numFmtId="189" fontId="0" fillId="0" borderId="3" xfId="15" applyNumberFormat="1" applyFont="1" applyBorder="1" applyAlignment="1">
      <alignment horizontal="center"/>
    </xf>
    <xf numFmtId="189" fontId="0" fillId="0" borderId="2" xfId="15" applyNumberFormat="1" applyFont="1" applyBorder="1" applyAlignment="1">
      <alignment vertical="top"/>
    </xf>
    <xf numFmtId="0" fontId="1" fillId="0" borderId="4" xfId="0" applyFont="1" applyBorder="1" applyAlignment="1">
      <alignment horizontal="center" vertical="center" wrapText="1"/>
    </xf>
    <xf numFmtId="189" fontId="0" fillId="0" borderId="0" xfId="15" applyNumberFormat="1" applyFont="1" applyBorder="1" applyAlignment="1">
      <alignment horizontal="center"/>
    </xf>
    <xf numFmtId="189" fontId="0" fillId="0" borderId="8" xfId="15" applyNumberFormat="1" applyFont="1" applyBorder="1" applyAlignment="1">
      <alignment horizontal="center"/>
    </xf>
    <xf numFmtId="0" fontId="0" fillId="0" borderId="7" xfId="0" applyFont="1" applyBorder="1" applyAlignment="1">
      <alignment horizontal="justify" vertical="top" wrapText="1"/>
    </xf>
    <xf numFmtId="189" fontId="0" fillId="0" borderId="7" xfId="15" applyNumberFormat="1" applyFont="1" applyBorder="1" applyAlignment="1">
      <alignment horizontal="justify" vertical="top" wrapText="1"/>
    </xf>
    <xf numFmtId="189" fontId="0" fillId="0" borderId="8" xfId="0" applyNumberFormat="1" applyFont="1" applyBorder="1" applyAlignment="1">
      <alignment/>
    </xf>
    <xf numFmtId="43" fontId="0" fillId="0" borderId="0" xfId="15" applyNumberFormat="1" applyFont="1" applyAlignment="1">
      <alignment/>
    </xf>
    <xf numFmtId="0" fontId="3" fillId="0" borderId="0" xfId="0" applyFont="1" applyAlignment="1">
      <alignment vertical="center"/>
    </xf>
    <xf numFmtId="0" fontId="1" fillId="0" borderId="0" xfId="0" applyFont="1" applyBorder="1" applyAlignment="1">
      <alignment horizontal="center" vertical="top"/>
    </xf>
    <xf numFmtId="0" fontId="1" fillId="0" borderId="0" xfId="0" applyFont="1" applyBorder="1" applyAlignment="1">
      <alignment horizontal="center"/>
    </xf>
    <xf numFmtId="189" fontId="0" fillId="0" borderId="0" xfId="15" applyNumberFormat="1" applyFont="1" applyBorder="1" applyAlignment="1">
      <alignment horizontal="center"/>
    </xf>
    <xf numFmtId="0" fontId="0" fillId="0" borderId="0" xfId="0" applyAlignment="1">
      <alignment vertical="top" wrapText="1"/>
    </xf>
    <xf numFmtId="189" fontId="0" fillId="0" borderId="0" xfId="15" applyNumberFormat="1" applyFont="1" applyAlignment="1">
      <alignment vertical="top"/>
    </xf>
    <xf numFmtId="0" fontId="0" fillId="0" borderId="0" xfId="0" applyFont="1" applyBorder="1" applyAlignment="1">
      <alignment horizontal="justify" vertical="top" wrapText="1"/>
    </xf>
    <xf numFmtId="0" fontId="0" fillId="0" borderId="0" xfId="0" applyAlignment="1" quotePrefix="1">
      <alignment/>
    </xf>
    <xf numFmtId="0" fontId="0" fillId="0" borderId="0" xfId="0" applyFont="1" applyAlignment="1">
      <alignment/>
    </xf>
    <xf numFmtId="189" fontId="0" fillId="0" borderId="1" xfId="15" applyNumberFormat="1" applyFont="1" applyBorder="1" applyAlignment="1">
      <alignment/>
    </xf>
    <xf numFmtId="0" fontId="1" fillId="0" borderId="9" xfId="0" applyFont="1" applyBorder="1" applyAlignment="1">
      <alignment horizontal="center" vertical="top" wrapText="1"/>
    </xf>
    <xf numFmtId="0" fontId="11" fillId="0" borderId="5" xfId="0" applyFont="1" applyBorder="1" applyAlignment="1">
      <alignment horizontal="center" vertical="top" wrapText="1"/>
    </xf>
    <xf numFmtId="0" fontId="1" fillId="0" borderId="6" xfId="0" applyFont="1" applyBorder="1" applyAlignment="1">
      <alignment horizontal="center" vertical="top" wrapText="1"/>
    </xf>
    <xf numFmtId="0" fontId="1" fillId="0" borderId="0" xfId="0" applyFont="1" applyAlignment="1">
      <alignment wrapText="1"/>
    </xf>
    <xf numFmtId="0" fontId="1" fillId="0" borderId="0" xfId="0" applyFont="1" applyAlignment="1">
      <alignment horizontal="center" wrapText="1"/>
    </xf>
    <xf numFmtId="0" fontId="0" fillId="0" borderId="0" xfId="0" applyAlignment="1">
      <alignment horizontal="left" wrapText="1"/>
    </xf>
    <xf numFmtId="189" fontId="0" fillId="0" borderId="0" xfId="15" applyNumberFormat="1" applyAlignment="1">
      <alignment wrapText="1"/>
    </xf>
    <xf numFmtId="0" fontId="1" fillId="0" borderId="0" xfId="0" applyFont="1" applyAlignment="1">
      <alignment horizontal="left" wrapText="1"/>
    </xf>
    <xf numFmtId="171" fontId="1" fillId="0" borderId="3" xfId="0" applyNumberFormat="1" applyFont="1" applyBorder="1" applyAlignment="1">
      <alignment wrapText="1"/>
    </xf>
    <xf numFmtId="0" fontId="0" fillId="0" borderId="3" xfId="0" applyBorder="1" applyAlignment="1">
      <alignment horizontal="center" wrapText="1"/>
    </xf>
    <xf numFmtId="0" fontId="0" fillId="0" borderId="0" xfId="0" applyAlignment="1">
      <alignment horizontal="center"/>
    </xf>
    <xf numFmtId="0" fontId="1" fillId="0" borderId="0" xfId="0" applyFont="1" applyAlignment="1">
      <alignment horizontal="center" vertical="center"/>
    </xf>
    <xf numFmtId="14" fontId="1" fillId="0" borderId="0" xfId="0" applyNumberFormat="1" applyFont="1" applyBorder="1" applyAlignment="1">
      <alignment horizontal="center" vertical="center"/>
    </xf>
    <xf numFmtId="0" fontId="0" fillId="0" borderId="0" xfId="0" applyFont="1" applyAlignment="1">
      <alignment vertical="top" wrapText="1"/>
    </xf>
    <xf numFmtId="0" fontId="1" fillId="0" borderId="0" xfId="0" applyFont="1" applyAlignment="1">
      <alignment vertical="top" wrapText="1"/>
    </xf>
    <xf numFmtId="0" fontId="2" fillId="0" borderId="0" xfId="0" applyFont="1" applyAlignment="1">
      <alignment/>
    </xf>
    <xf numFmtId="0" fontId="5" fillId="0" borderId="0" xfId="0" applyFont="1" applyBorder="1" applyAlignment="1">
      <alignment horizontal="center" vertical="center"/>
    </xf>
    <xf numFmtId="0" fontId="0" fillId="0" borderId="0" xfId="0" applyBorder="1" applyAlignment="1">
      <alignment horizontal="justify" vertical="top" wrapText="1"/>
    </xf>
    <xf numFmtId="0" fontId="0" fillId="0" borderId="0" xfId="0" applyFont="1" applyAlignment="1">
      <alignment horizontal="left" vertical="top"/>
    </xf>
    <xf numFmtId="0" fontId="4" fillId="0" borderId="0" xfId="0" applyFont="1" applyAlignment="1">
      <alignment/>
    </xf>
    <xf numFmtId="0" fontId="0" fillId="0" borderId="0" xfId="0" applyFont="1" applyAlignment="1">
      <alignment horizontal="left"/>
    </xf>
    <xf numFmtId="0" fontId="5" fillId="0" borderId="0" xfId="0" applyFont="1" applyAlignment="1">
      <alignment/>
    </xf>
    <xf numFmtId="0" fontId="1" fillId="0" borderId="0" xfId="0" applyFont="1" applyAlignment="1" quotePrefix="1">
      <alignment horizontal="center" vertical="top"/>
    </xf>
    <xf numFmtId="0" fontId="12" fillId="0" borderId="0" xfId="0" applyFont="1" applyAlignment="1">
      <alignment horizontal="center" vertical="top"/>
    </xf>
    <xf numFmtId="0" fontId="12" fillId="0" borderId="0" xfId="0" applyFont="1" applyAlignment="1" quotePrefix="1">
      <alignment horizontal="center" vertical="top"/>
    </xf>
    <xf numFmtId="0" fontId="2" fillId="0" borderId="0" xfId="0" applyFont="1" applyAlignment="1">
      <alignment/>
    </xf>
    <xf numFmtId="9" fontId="2" fillId="0" borderId="0" xfId="21" applyFont="1" applyAlignment="1">
      <alignment horizontal="center"/>
    </xf>
    <xf numFmtId="0" fontId="2" fillId="0" borderId="0" xfId="0" applyFont="1" applyBorder="1" applyAlignment="1">
      <alignment vertical="top"/>
    </xf>
    <xf numFmtId="9" fontId="2" fillId="0" borderId="0" xfId="21" applyFont="1" applyBorder="1" applyAlignment="1">
      <alignment horizontal="center" vertical="top"/>
    </xf>
    <xf numFmtId="189" fontId="0" fillId="0" borderId="7" xfId="15" applyNumberFormat="1" applyFont="1" applyBorder="1" applyAlignment="1">
      <alignment/>
    </xf>
    <xf numFmtId="10" fontId="0" fillId="0" borderId="0" xfId="21" applyNumberFormat="1" applyFont="1" applyAlignment="1">
      <alignment vertical="top"/>
    </xf>
    <xf numFmtId="189" fontId="0" fillId="0" borderId="0" xfId="15" applyNumberFormat="1" applyFont="1" applyAlignment="1">
      <alignment horizontal="right" vertical="top"/>
    </xf>
    <xf numFmtId="10" fontId="0" fillId="0" borderId="2" xfId="21" applyNumberFormat="1" applyFont="1" applyBorder="1" applyAlignment="1">
      <alignment vertical="top"/>
    </xf>
    <xf numFmtId="0" fontId="0" fillId="0" borderId="0" xfId="0" applyFont="1" applyAlignment="1">
      <alignment horizontal="left"/>
    </xf>
    <xf numFmtId="0" fontId="0" fillId="0" borderId="0" xfId="0" applyFont="1" applyAlignment="1">
      <alignment horizontal="left" vertical="top"/>
    </xf>
    <xf numFmtId="189" fontId="0" fillId="0" borderId="5" xfId="15" applyNumberFormat="1" applyFont="1" applyBorder="1" applyAlignment="1" quotePrefix="1">
      <alignment horizontal="center"/>
    </xf>
    <xf numFmtId="189" fontId="0" fillId="0" borderId="7" xfId="15" applyNumberFormat="1" applyFont="1" applyBorder="1" applyAlignment="1" quotePrefix="1">
      <alignment horizontal="center"/>
    </xf>
    <xf numFmtId="189" fontId="0" fillId="0" borderId="9" xfId="15" applyNumberFormat="1" applyFont="1" applyBorder="1" applyAlignment="1" quotePrefix="1">
      <alignment horizontal="center"/>
    </xf>
    <xf numFmtId="189" fontId="0" fillId="0" borderId="6" xfId="15" applyNumberFormat="1" applyFont="1" applyBorder="1" applyAlignment="1" quotePrefix="1">
      <alignment horizontal="center"/>
    </xf>
    <xf numFmtId="189" fontId="0" fillId="0" borderId="0" xfId="15" applyNumberFormat="1" applyFont="1" applyAlignment="1" quotePrefix="1">
      <alignment horizontal="center"/>
    </xf>
    <xf numFmtId="189" fontId="0" fillId="0" borderId="2" xfId="15" applyNumberFormat="1" applyFont="1" applyBorder="1" applyAlignment="1" quotePrefix="1">
      <alignment horizontal="center"/>
    </xf>
    <xf numFmtId="43" fontId="0" fillId="0" borderId="0" xfId="15" applyNumberFormat="1" applyFont="1" applyAlignment="1" quotePrefix="1">
      <alignment horizontal="center"/>
    </xf>
    <xf numFmtId="0" fontId="0" fillId="0" borderId="0" xfId="0" applyNumberFormat="1" applyAlignment="1">
      <alignment/>
    </xf>
    <xf numFmtId="189" fontId="0" fillId="0" borderId="4" xfId="15" applyNumberFormat="1" applyFont="1" applyBorder="1" applyAlignment="1" quotePrefix="1">
      <alignment horizontal="center"/>
    </xf>
    <xf numFmtId="0" fontId="1" fillId="0" borderId="0" xfId="0" applyFont="1" applyAlignment="1" quotePrefix="1">
      <alignment horizontal="center"/>
    </xf>
    <xf numFmtId="0" fontId="0" fillId="0" borderId="0" xfId="0" applyAlignment="1">
      <alignment horizontal="left" wrapText="1"/>
    </xf>
    <xf numFmtId="0" fontId="0" fillId="0" borderId="0" xfId="0" applyFont="1" applyAlignment="1">
      <alignment horizontal="justify" vertical="top"/>
    </xf>
    <xf numFmtId="0" fontId="0" fillId="0" borderId="0" xfId="0" applyAlignment="1">
      <alignment horizontal="justify" vertical="top" wrapText="1"/>
    </xf>
    <xf numFmtId="0" fontId="0" fillId="0" borderId="0" xfId="0" applyNumberFormat="1" applyFont="1" applyAlignment="1">
      <alignment horizontal="justify" vertical="top"/>
    </xf>
    <xf numFmtId="0" fontId="0" fillId="0" borderId="0" xfId="0" applyFont="1" applyAlignment="1">
      <alignment horizontal="justify" vertical="top"/>
    </xf>
    <xf numFmtId="0" fontId="0" fillId="0" borderId="0" xfId="0" applyFont="1" applyAlignment="1">
      <alignment horizontal="left" vertical="top"/>
    </xf>
    <xf numFmtId="0" fontId="1" fillId="0" borderId="0" xfId="0" applyFont="1" applyBorder="1" applyAlignment="1">
      <alignment horizontal="center" vertical="center"/>
    </xf>
    <xf numFmtId="0" fontId="0" fillId="0" borderId="0" xfId="0" applyFont="1" applyAlignment="1">
      <alignment horizontal="justify"/>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1" fillId="0" borderId="0" xfId="0" applyFont="1" applyAlignment="1">
      <alignment horizontal="center" vertical="center"/>
    </xf>
    <xf numFmtId="0" fontId="0" fillId="0" borderId="0" xfId="0" applyFont="1" applyAlignment="1">
      <alignment/>
    </xf>
    <xf numFmtId="0" fontId="0" fillId="0" borderId="0" xfId="0" applyNumberFormat="1" applyAlignment="1">
      <alignment horizontal="left"/>
    </xf>
    <xf numFmtId="0" fontId="0" fillId="0" borderId="0" xfId="0" applyNumberFormat="1" applyFont="1" applyAlignment="1">
      <alignment horizontal="left"/>
    </xf>
    <xf numFmtId="0" fontId="0" fillId="0" borderId="0" xfId="0" applyFont="1" applyAlignment="1">
      <alignment horizontal="left"/>
    </xf>
    <xf numFmtId="0" fontId="0" fillId="0" borderId="0" xfId="0" applyNumberFormat="1" applyAlignment="1">
      <alignment horizontal="justify"/>
    </xf>
    <xf numFmtId="0" fontId="0"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left"/>
    </xf>
    <xf numFmtId="0" fontId="6" fillId="0" borderId="0" xfId="0" applyFont="1" applyAlignment="1">
      <alignment horizontal="center" vertical="center"/>
    </xf>
    <xf numFmtId="0" fontId="1" fillId="0" borderId="4" xfId="0" applyFont="1" applyBorder="1" applyAlignment="1">
      <alignment horizontal="center" vertical="center" wrapText="1"/>
    </xf>
    <xf numFmtId="0" fontId="1" fillId="0" borderId="0" xfId="0" applyFont="1" applyAlignment="1">
      <alignment horizontal="center" vertical="top"/>
    </xf>
    <xf numFmtId="0" fontId="0" fillId="0" borderId="0" xfId="0" applyFont="1" applyAlignment="1">
      <alignment horizontal="center"/>
    </xf>
    <xf numFmtId="0" fontId="0" fillId="0" borderId="0" xfId="0" applyFont="1" applyAlignment="1">
      <alignment horizontal="left"/>
    </xf>
    <xf numFmtId="0" fontId="1" fillId="0" borderId="0" xfId="0" applyFont="1" applyAlignment="1">
      <alignment horizontal="justify" vertical="top"/>
    </xf>
    <xf numFmtId="0" fontId="0" fillId="0" borderId="0" xfId="0" applyAlignment="1">
      <alignment horizontal="justify" vertical="top"/>
    </xf>
    <xf numFmtId="15" fontId="0" fillId="0" borderId="0" xfId="0" applyNumberFormat="1" applyFont="1" applyFill="1" applyAlignment="1">
      <alignment horizontal="left"/>
    </xf>
    <xf numFmtId="0" fontId="0" fillId="0" borderId="0" xfId="0" applyFont="1" applyFill="1" applyAlignment="1">
      <alignment horizontal="left"/>
    </xf>
    <xf numFmtId="0" fontId="1" fillId="0" borderId="0" xfId="0" applyFont="1" applyAlignment="1">
      <alignment horizontal="left" wrapText="1"/>
    </xf>
    <xf numFmtId="0" fontId="0" fillId="0" borderId="0" xfId="0" applyFont="1" applyAlignment="1">
      <alignment horizontal="justify" vertical="top" wrapText="1"/>
    </xf>
    <xf numFmtId="0" fontId="0" fillId="0" borderId="0" xfId="0" applyFont="1" applyAlignment="1">
      <alignment horizontal="left" vertical="top"/>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297"/>
  <sheetViews>
    <sheetView workbookViewId="0" topLeftCell="A43">
      <selection activeCell="D54" sqref="D54"/>
    </sheetView>
  </sheetViews>
  <sheetFormatPr defaultColWidth="9.33203125" defaultRowHeight="12.75"/>
  <cols>
    <col min="1" max="1" width="5.5" style="12" customWidth="1"/>
    <col min="2" max="3" width="3.83203125" style="12" customWidth="1"/>
    <col min="4" max="4" width="22.33203125" style="12" customWidth="1"/>
    <col min="5" max="5" width="18.5" style="12" customWidth="1"/>
    <col min="6" max="6" width="1.83203125" style="12" customWidth="1"/>
    <col min="7" max="7" width="18.5" style="12" customWidth="1"/>
    <col min="8" max="8" width="1.83203125" style="12" customWidth="1"/>
    <col min="9" max="9" width="18.5" style="12" customWidth="1"/>
    <col min="10" max="10" width="1.83203125" style="12" customWidth="1"/>
    <col min="11" max="11" width="19.33203125" style="12" customWidth="1"/>
    <col min="12" max="12" width="5.5" style="12" customWidth="1"/>
    <col min="13" max="16384" width="9.33203125" style="12" customWidth="1"/>
  </cols>
  <sheetData>
    <row r="1" spans="1:11" ht="19.5" customHeight="1">
      <c r="A1" s="138" t="s">
        <v>146</v>
      </c>
      <c r="B1" s="138"/>
      <c r="C1" s="138"/>
      <c r="D1" s="138"/>
      <c r="E1" s="138"/>
      <c r="F1" s="138"/>
      <c r="G1" s="138"/>
      <c r="H1" s="138"/>
      <c r="I1" s="138"/>
      <c r="J1" s="138"/>
      <c r="K1" s="138"/>
    </row>
    <row r="2" spans="1:11" ht="9.75" customHeight="1">
      <c r="A2" s="139" t="s">
        <v>147</v>
      </c>
      <c r="B2" s="139"/>
      <c r="C2" s="139"/>
      <c r="D2" s="139"/>
      <c r="E2" s="139"/>
      <c r="F2" s="139"/>
      <c r="G2" s="139"/>
      <c r="H2" s="139"/>
      <c r="I2" s="139"/>
      <c r="J2" s="139"/>
      <c r="K2" s="139"/>
    </row>
    <row r="3" spans="1:11" s="25" customFormat="1" ht="9.75" customHeight="1">
      <c r="A3" s="140" t="s">
        <v>47</v>
      </c>
      <c r="B3" s="140"/>
      <c r="C3" s="140"/>
      <c r="D3" s="140"/>
      <c r="E3" s="140"/>
      <c r="F3" s="140"/>
      <c r="G3" s="140"/>
      <c r="H3" s="140"/>
      <c r="I3" s="140"/>
      <c r="J3" s="140"/>
      <c r="K3" s="140"/>
    </row>
    <row r="4" spans="1:11" ht="15.75" customHeight="1">
      <c r="A4" s="141" t="s">
        <v>288</v>
      </c>
      <c r="B4" s="142"/>
      <c r="C4" s="142"/>
      <c r="D4" s="142"/>
      <c r="E4" s="142"/>
      <c r="F4" s="142"/>
      <c r="G4" s="142"/>
      <c r="H4" s="142"/>
      <c r="I4" s="142"/>
      <c r="J4" s="142"/>
      <c r="K4" s="142"/>
    </row>
    <row r="5" spans="1:11" ht="15" customHeight="1">
      <c r="A5" s="7"/>
      <c r="B5" s="7"/>
      <c r="C5" s="7"/>
      <c r="D5" s="7"/>
      <c r="E5" s="7"/>
      <c r="F5" s="7"/>
      <c r="G5" s="7"/>
      <c r="H5" s="7"/>
      <c r="I5" s="7"/>
      <c r="J5" s="7"/>
      <c r="K5" s="7"/>
    </row>
    <row r="6" spans="1:11" ht="19.5" customHeight="1">
      <c r="A6" s="141" t="s">
        <v>220</v>
      </c>
      <c r="B6" s="142"/>
      <c r="C6" s="142"/>
      <c r="D6" s="142"/>
      <c r="E6" s="142"/>
      <c r="F6" s="142"/>
      <c r="G6" s="142"/>
      <c r="H6" s="142"/>
      <c r="I6" s="142"/>
      <c r="J6" s="142"/>
      <c r="K6" s="142"/>
    </row>
    <row r="7" spans="1:11" ht="18.75" customHeight="1">
      <c r="A7" s="47"/>
      <c r="B7"/>
      <c r="C7"/>
      <c r="D7"/>
      <c r="E7"/>
      <c r="F7"/>
      <c r="G7"/>
      <c r="H7"/>
      <c r="I7"/>
      <c r="J7"/>
      <c r="K7"/>
    </row>
    <row r="8" spans="1:11" ht="15" customHeight="1">
      <c r="A8" s="16"/>
      <c r="B8" s="16"/>
      <c r="C8" s="19"/>
      <c r="D8" s="19"/>
      <c r="E8" s="136" t="s">
        <v>41</v>
      </c>
      <c r="F8" s="136"/>
      <c r="G8" s="136"/>
      <c r="H8" s="1"/>
      <c r="I8" s="136" t="s">
        <v>42</v>
      </c>
      <c r="J8" s="136"/>
      <c r="K8" s="136"/>
    </row>
    <row r="9" spans="1:11" ht="48" customHeight="1">
      <c r="A9" s="16"/>
      <c r="B9" s="16"/>
      <c r="C9" s="19"/>
      <c r="D9" s="19"/>
      <c r="E9" s="2" t="s">
        <v>27</v>
      </c>
      <c r="F9" s="2"/>
      <c r="G9" s="2" t="s">
        <v>52</v>
      </c>
      <c r="H9" s="2"/>
      <c r="I9" s="2" t="s">
        <v>28</v>
      </c>
      <c r="J9" s="2"/>
      <c r="K9" s="2" t="s">
        <v>46</v>
      </c>
    </row>
    <row r="10" spans="1:11" ht="15" customHeight="1">
      <c r="A10" s="16"/>
      <c r="B10" s="16"/>
      <c r="C10" s="19"/>
      <c r="D10" s="19"/>
      <c r="E10" s="97" t="s">
        <v>221</v>
      </c>
      <c r="F10" s="5"/>
      <c r="G10" s="97" t="s">
        <v>222</v>
      </c>
      <c r="H10" s="5"/>
      <c r="I10" s="97" t="s">
        <v>221</v>
      </c>
      <c r="J10" s="5"/>
      <c r="K10" s="97" t="s">
        <v>222</v>
      </c>
    </row>
    <row r="11" spans="1:11" ht="15" customHeight="1">
      <c r="A11" s="16"/>
      <c r="B11" s="16"/>
      <c r="C11" s="19"/>
      <c r="D11" s="19"/>
      <c r="E11" s="1" t="s">
        <v>263</v>
      </c>
      <c r="F11" s="1"/>
      <c r="G11" s="1" t="s">
        <v>263</v>
      </c>
      <c r="H11" s="1"/>
      <c r="I11" s="1" t="s">
        <v>263</v>
      </c>
      <c r="J11" s="1"/>
      <c r="K11" s="1" t="s">
        <v>263</v>
      </c>
    </row>
    <row r="13" spans="1:11" ht="12.75">
      <c r="A13" s="12" t="s">
        <v>53</v>
      </c>
      <c r="E13" s="23">
        <v>8508</v>
      </c>
      <c r="G13" s="21" t="s">
        <v>134</v>
      </c>
      <c r="I13" s="23">
        <v>23567</v>
      </c>
      <c r="K13" s="21" t="s">
        <v>134</v>
      </c>
    </row>
    <row r="14" spans="5:11" ht="12.75">
      <c r="E14" s="23"/>
      <c r="G14" s="23"/>
      <c r="I14" s="23"/>
      <c r="K14" s="23"/>
    </row>
    <row r="15" spans="1:11" ht="12.75">
      <c r="A15" s="12" t="s">
        <v>56</v>
      </c>
      <c r="E15" s="23">
        <f>-2946-2739+518</f>
        <v>-5167</v>
      </c>
      <c r="G15" s="21" t="s">
        <v>134</v>
      </c>
      <c r="I15" s="23">
        <f>-10366-6335+780+219</f>
        <v>-15702</v>
      </c>
      <c r="K15" s="21" t="s">
        <v>134</v>
      </c>
    </row>
    <row r="16" spans="5:11" ht="12.75">
      <c r="E16" s="23"/>
      <c r="G16" s="23"/>
      <c r="I16" s="23"/>
      <c r="K16" s="23"/>
    </row>
    <row r="17" spans="1:11" ht="12.75">
      <c r="A17" s="12" t="s">
        <v>57</v>
      </c>
      <c r="E17" s="23">
        <v>218</v>
      </c>
      <c r="G17" s="21" t="s">
        <v>134</v>
      </c>
      <c r="I17" s="23">
        <v>406</v>
      </c>
      <c r="K17" s="21" t="s">
        <v>134</v>
      </c>
    </row>
    <row r="18" spans="5:11" ht="12.75">
      <c r="E18" s="24"/>
      <c r="G18" s="24"/>
      <c r="H18" s="25"/>
      <c r="I18" s="24"/>
      <c r="K18" s="24"/>
    </row>
    <row r="19" spans="5:11" ht="12.75">
      <c r="E19" s="23"/>
      <c r="G19" s="23"/>
      <c r="H19" s="25"/>
      <c r="I19" s="23"/>
      <c r="K19" s="23"/>
    </row>
    <row r="20" spans="1:11" ht="12.75">
      <c r="A20" s="12" t="s">
        <v>135</v>
      </c>
      <c r="E20" s="23">
        <f>+SUM(E13:E17)</f>
        <v>3559</v>
      </c>
      <c r="G20" s="21" t="s">
        <v>134</v>
      </c>
      <c r="H20" s="25"/>
      <c r="I20" s="23">
        <f>+SUM(I13:I17)</f>
        <v>8271</v>
      </c>
      <c r="K20" s="21" t="s">
        <v>134</v>
      </c>
    </row>
    <row r="21" spans="5:11" ht="12.75">
      <c r="E21" s="23"/>
      <c r="G21" s="23"/>
      <c r="H21" s="25"/>
      <c r="I21" s="23"/>
      <c r="K21" s="23"/>
    </row>
    <row r="22" spans="1:11" ht="12.75">
      <c r="A22" s="12" t="s">
        <v>2</v>
      </c>
      <c r="E22" s="23">
        <v>-519</v>
      </c>
      <c r="G22" s="21" t="s">
        <v>134</v>
      </c>
      <c r="H22" s="25"/>
      <c r="I22" s="23">
        <f>-780-219</f>
        <v>-999</v>
      </c>
      <c r="K22" s="21" t="s">
        <v>134</v>
      </c>
    </row>
    <row r="23" spans="5:11" ht="12.75">
      <c r="E23" s="23"/>
      <c r="G23" s="23"/>
      <c r="H23" s="25"/>
      <c r="I23" s="23"/>
      <c r="K23" s="23"/>
    </row>
    <row r="24" spans="1:11" ht="12.75">
      <c r="A24" s="12" t="s">
        <v>58</v>
      </c>
      <c r="E24" s="23">
        <v>-175</v>
      </c>
      <c r="G24" s="21" t="s">
        <v>134</v>
      </c>
      <c r="H24" s="25"/>
      <c r="I24" s="23">
        <v>-290</v>
      </c>
      <c r="K24" s="21" t="s">
        <v>134</v>
      </c>
    </row>
    <row r="25" spans="5:11" ht="12.75">
      <c r="E25" s="24"/>
      <c r="G25" s="24"/>
      <c r="H25" s="25"/>
      <c r="I25" s="24"/>
      <c r="K25" s="24"/>
    </row>
    <row r="26" spans="5:11" ht="12.75">
      <c r="E26" s="23"/>
      <c r="G26" s="23"/>
      <c r="H26" s="25"/>
      <c r="I26" s="23"/>
      <c r="K26" s="23"/>
    </row>
    <row r="27" spans="1:11" ht="12.75">
      <c r="A27" s="12" t="s">
        <v>136</v>
      </c>
      <c r="E27" s="23">
        <f>+SUM(E20:E24)</f>
        <v>2865</v>
      </c>
      <c r="G27" s="21" t="s">
        <v>134</v>
      </c>
      <c r="H27" s="25"/>
      <c r="I27" s="23">
        <f>+SUM(I20:I24)</f>
        <v>6982</v>
      </c>
      <c r="K27" s="21" t="s">
        <v>134</v>
      </c>
    </row>
    <row r="28" spans="5:11" ht="12.75">
      <c r="E28" s="23"/>
      <c r="G28" s="23"/>
      <c r="H28" s="25"/>
      <c r="I28" s="23"/>
      <c r="K28" s="23"/>
    </row>
    <row r="29" spans="1:11" ht="12.75">
      <c r="A29" s="12" t="s">
        <v>45</v>
      </c>
      <c r="E29" s="23">
        <v>-248</v>
      </c>
      <c r="G29" s="21" t="s">
        <v>134</v>
      </c>
      <c r="H29" s="25"/>
      <c r="I29" s="23">
        <v>-939</v>
      </c>
      <c r="K29" s="21" t="s">
        <v>134</v>
      </c>
    </row>
    <row r="30" spans="5:11" ht="12.75">
      <c r="E30" s="24"/>
      <c r="G30" s="24"/>
      <c r="H30" s="25"/>
      <c r="I30" s="24"/>
      <c r="K30" s="24"/>
    </row>
    <row r="31" spans="5:11" ht="12.75">
      <c r="E31" s="23"/>
      <c r="G31" s="23"/>
      <c r="H31" s="25"/>
      <c r="I31" s="23"/>
      <c r="K31" s="23"/>
    </row>
    <row r="32" spans="1:11" ht="12.75">
      <c r="A32" s="12" t="s">
        <v>35</v>
      </c>
      <c r="E32" s="53">
        <f>+SUM(E27:E29)</f>
        <v>2617</v>
      </c>
      <c r="G32" s="69" t="s">
        <v>134</v>
      </c>
      <c r="H32" s="25"/>
      <c r="I32" s="53">
        <f>+SUM(I27:I29)</f>
        <v>6043</v>
      </c>
      <c r="K32" s="69" t="s">
        <v>134</v>
      </c>
    </row>
    <row r="33" spans="5:11" ht="12.75">
      <c r="E33" s="53"/>
      <c r="F33" s="25"/>
      <c r="G33" s="69"/>
      <c r="H33" s="25"/>
      <c r="I33" s="53"/>
      <c r="J33" s="25"/>
      <c r="K33" s="69"/>
    </row>
    <row r="34" spans="1:11" ht="12.75">
      <c r="A34" s="12" t="s">
        <v>36</v>
      </c>
      <c r="E34" s="53">
        <v>0</v>
      </c>
      <c r="G34" s="69" t="s">
        <v>134</v>
      </c>
      <c r="H34" s="25"/>
      <c r="I34" s="53">
        <v>-711</v>
      </c>
      <c r="K34" s="69" t="s">
        <v>134</v>
      </c>
    </row>
    <row r="35" spans="5:11" ht="12.75">
      <c r="E35" s="53"/>
      <c r="G35" s="69"/>
      <c r="H35" s="25"/>
      <c r="I35" s="53"/>
      <c r="K35" s="69"/>
    </row>
    <row r="36" spans="5:11" ht="12.75">
      <c r="E36" s="56"/>
      <c r="G36" s="70"/>
      <c r="H36" s="25"/>
      <c r="I36" s="56"/>
      <c r="K36" s="70"/>
    </row>
    <row r="37" spans="1:11" ht="13.5" thickBot="1">
      <c r="A37" s="12" t="s">
        <v>37</v>
      </c>
      <c r="E37" s="18">
        <f>+E32+E34</f>
        <v>2617</v>
      </c>
      <c r="G37" s="26" t="s">
        <v>134</v>
      </c>
      <c r="H37" s="25"/>
      <c r="I37" s="18">
        <f>+I32+I34</f>
        <v>5332</v>
      </c>
      <c r="K37" s="26" t="s">
        <v>134</v>
      </c>
    </row>
    <row r="38" spans="5:11" ht="13.5" thickTop="1">
      <c r="E38" s="53"/>
      <c r="G38" s="69"/>
      <c r="H38" s="25"/>
      <c r="I38" s="53"/>
      <c r="K38" s="69"/>
    </row>
    <row r="39" ht="12.75">
      <c r="H39" s="25"/>
    </row>
    <row r="40" spans="1:8" ht="12.75">
      <c r="A40" s="12" t="s">
        <v>137</v>
      </c>
      <c r="H40" s="25"/>
    </row>
    <row r="41" spans="1:11" ht="12.75">
      <c r="A41" s="12" t="s">
        <v>43</v>
      </c>
      <c r="B41" s="12" t="s">
        <v>54</v>
      </c>
      <c r="E41" s="74">
        <f>+Notes!G287</f>
        <v>0.9462992359456304</v>
      </c>
      <c r="G41" s="21" t="s">
        <v>134</v>
      </c>
      <c r="H41" s="25"/>
      <c r="I41" s="74">
        <f>+Notes!I287</f>
        <v>3.313324136559661</v>
      </c>
      <c r="K41" s="21" t="s">
        <v>134</v>
      </c>
    </row>
    <row r="42" ht="12.75">
      <c r="H42" s="25"/>
    </row>
    <row r="43" spans="1:11" ht="12.75">
      <c r="A43" s="12" t="s">
        <v>44</v>
      </c>
      <c r="B43" s="12" t="s">
        <v>55</v>
      </c>
      <c r="E43" s="54" t="s">
        <v>134</v>
      </c>
      <c r="F43" s="27"/>
      <c r="G43" s="21" t="s">
        <v>134</v>
      </c>
      <c r="H43" s="27"/>
      <c r="I43" s="54" t="s">
        <v>134</v>
      </c>
      <c r="J43" s="27"/>
      <c r="K43" s="21" t="s">
        <v>134</v>
      </c>
    </row>
    <row r="47" spans="1:11" ht="12.75">
      <c r="A47" s="143" t="s">
        <v>318</v>
      </c>
      <c r="B47" s="144"/>
      <c r="C47" s="144"/>
      <c r="D47" s="144"/>
      <c r="E47" s="144"/>
      <c r="F47" s="144"/>
      <c r="G47" s="144"/>
      <c r="H47" s="144"/>
      <c r="I47" s="144"/>
      <c r="J47" s="144"/>
      <c r="K47" s="144"/>
    </row>
    <row r="48" spans="1:12" ht="12.75">
      <c r="A48" s="145" t="s">
        <v>231</v>
      </c>
      <c r="B48" s="145"/>
      <c r="C48" s="145"/>
      <c r="D48" s="145"/>
      <c r="E48" s="145"/>
      <c r="F48" s="145"/>
      <c r="G48" s="145"/>
      <c r="H48" s="145"/>
      <c r="I48" s="145"/>
      <c r="J48" s="145"/>
      <c r="K48" s="145"/>
      <c r="L48" s="145"/>
    </row>
    <row r="50" spans="1:11" ht="12.75">
      <c r="A50" s="135" t="str">
        <f>'Balance Sheet'!A56:F56</f>
        <v>The above statement should be read in conjunction with the Audited Financial Statements for the year ended 31 December 2004</v>
      </c>
      <c r="B50" s="135"/>
      <c r="C50" s="135"/>
      <c r="D50" s="135"/>
      <c r="E50" s="135"/>
      <c r="F50" s="135"/>
      <c r="G50" s="135"/>
      <c r="H50" s="135"/>
      <c r="I50" s="135"/>
      <c r="J50" s="135"/>
      <c r="K50" s="135"/>
    </row>
    <row r="51" spans="1:11" ht="12.75">
      <c r="A51" s="135" t="str">
        <f>'Balance Sheet'!A57:F57</f>
        <v>and the accompanying notes attached to this interim financial report.</v>
      </c>
      <c r="B51" s="135"/>
      <c r="C51" s="135"/>
      <c r="D51" s="135"/>
      <c r="E51" s="135"/>
      <c r="F51" s="135"/>
      <c r="G51" s="135"/>
      <c r="H51" s="135"/>
      <c r="I51" s="135"/>
      <c r="J51" s="135"/>
      <c r="K51" s="135"/>
    </row>
    <row r="296" spans="2:10" ht="12.75">
      <c r="B296" s="137"/>
      <c r="C296" s="137"/>
      <c r="D296" s="137"/>
      <c r="E296" s="137"/>
      <c r="F296" s="137"/>
      <c r="G296" s="137"/>
      <c r="H296" s="137"/>
      <c r="I296" s="137"/>
      <c r="J296" s="137"/>
    </row>
    <row r="297" spans="2:10" ht="12.75">
      <c r="B297" s="137"/>
      <c r="C297" s="137"/>
      <c r="D297" s="137"/>
      <c r="E297" s="137"/>
      <c r="F297" s="137"/>
      <c r="G297" s="137"/>
      <c r="H297" s="137"/>
      <c r="I297" s="137"/>
      <c r="J297" s="137"/>
    </row>
  </sheetData>
  <mergeCells count="12">
    <mergeCell ref="A1:K1"/>
    <mergeCell ref="A2:K2"/>
    <mergeCell ref="A3:K3"/>
    <mergeCell ref="A50:K50"/>
    <mergeCell ref="A6:K6"/>
    <mergeCell ref="A4:K4"/>
    <mergeCell ref="A47:K47"/>
    <mergeCell ref="A48:L48"/>
    <mergeCell ref="A51:K51"/>
    <mergeCell ref="E8:G8"/>
    <mergeCell ref="I8:K8"/>
    <mergeCell ref="B296:J297"/>
  </mergeCells>
  <printOptions/>
  <pageMargins left="0.5" right="0" top="0.5" bottom="0" header="0" footer="0"/>
  <pageSetup fitToHeight="1" fitToWidth="1" horizontalDpi="300" verticalDpi="300" orientation="portrait"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1:K297"/>
  <sheetViews>
    <sheetView workbookViewId="0" topLeftCell="A36">
      <selection activeCell="E310" sqref="E310"/>
    </sheetView>
  </sheetViews>
  <sheetFormatPr defaultColWidth="9.33203125" defaultRowHeight="12.75"/>
  <cols>
    <col min="1" max="1" width="5.33203125" style="12" customWidth="1"/>
    <col min="2" max="2" width="3.83203125" style="12" customWidth="1"/>
    <col min="3" max="3" width="54.66015625" style="12" customWidth="1"/>
    <col min="4" max="4" width="20.66015625" style="12" customWidth="1"/>
    <col min="5" max="5" width="2.33203125" style="12" customWidth="1"/>
    <col min="6" max="6" width="22" style="12" customWidth="1"/>
    <col min="7" max="16384" width="9.33203125" style="12" customWidth="1"/>
  </cols>
  <sheetData>
    <row r="1" spans="1:6" ht="19.5" customHeight="1">
      <c r="A1" s="138" t="str">
        <f>+'Income Statement'!A1:K1</f>
        <v>INS BIOSCIENCE BERHAD</v>
      </c>
      <c r="B1" s="138"/>
      <c r="C1" s="138"/>
      <c r="D1" s="138"/>
      <c r="E1" s="138"/>
      <c r="F1" s="138"/>
    </row>
    <row r="2" spans="1:6" ht="9.75" customHeight="1">
      <c r="A2" s="139" t="str">
        <f>+'Income Statement'!A2:K2</f>
        <v>(Company No: 623239 - V)</v>
      </c>
      <c r="B2" s="139"/>
      <c r="C2" s="139"/>
      <c r="D2" s="139"/>
      <c r="E2" s="139"/>
      <c r="F2" s="139"/>
    </row>
    <row r="3" spans="1:6" ht="9.75" customHeight="1">
      <c r="A3" s="139" t="s">
        <v>47</v>
      </c>
      <c r="B3" s="139"/>
      <c r="C3" s="139"/>
      <c r="D3" s="139"/>
      <c r="E3" s="139"/>
      <c r="F3" s="139"/>
    </row>
    <row r="4" spans="1:11" ht="15.75" customHeight="1">
      <c r="A4" s="141" t="s">
        <v>288</v>
      </c>
      <c r="B4" s="141"/>
      <c r="C4" s="141"/>
      <c r="D4" s="141"/>
      <c r="E4" s="141"/>
      <c r="F4" s="141"/>
      <c r="G4" s="49"/>
      <c r="H4" s="49"/>
      <c r="I4" s="49"/>
      <c r="J4" s="49"/>
      <c r="K4" s="49"/>
    </row>
    <row r="5" spans="1:6" ht="12" customHeight="1">
      <c r="A5" s="96"/>
      <c r="B5" s="96"/>
      <c r="C5" s="96"/>
      <c r="D5" s="96"/>
      <c r="E5" s="96"/>
      <c r="F5" s="96"/>
    </row>
    <row r="6" spans="1:6" ht="15.75" customHeight="1">
      <c r="A6" s="141" t="s">
        <v>223</v>
      </c>
      <c r="B6" s="141"/>
      <c r="C6" s="141"/>
      <c r="D6" s="141"/>
      <c r="E6" s="141"/>
      <c r="F6" s="141"/>
    </row>
    <row r="7" spans="1:6" ht="35.25" customHeight="1">
      <c r="A7" s="16"/>
      <c r="B7" s="19"/>
      <c r="C7" s="19"/>
      <c r="D7" s="2" t="s">
        <v>148</v>
      </c>
      <c r="E7" s="2"/>
      <c r="F7" s="2" t="s">
        <v>149</v>
      </c>
    </row>
    <row r="8" spans="1:6" ht="15" customHeight="1">
      <c r="A8" s="16"/>
      <c r="B8" s="19"/>
      <c r="C8" s="19"/>
      <c r="D8" s="97" t="s">
        <v>221</v>
      </c>
      <c r="E8" s="5"/>
      <c r="F8" s="97" t="s">
        <v>213</v>
      </c>
    </row>
    <row r="9" spans="1:6" ht="15" customHeight="1">
      <c r="A9" s="16"/>
      <c r="B9" s="19"/>
      <c r="C9" s="19"/>
      <c r="D9" s="1" t="s">
        <v>263</v>
      </c>
      <c r="E9" s="1"/>
      <c r="F9" s="1" t="s">
        <v>263</v>
      </c>
    </row>
    <row r="10" spans="1:6" ht="15" customHeight="1">
      <c r="A10" s="16" t="s">
        <v>51</v>
      </c>
      <c r="B10" s="19" t="s">
        <v>59</v>
      </c>
      <c r="C10" s="19"/>
      <c r="D10" s="20">
        <v>15325</v>
      </c>
      <c r="E10" s="28"/>
      <c r="F10" s="124" t="s">
        <v>297</v>
      </c>
    </row>
    <row r="11" spans="1:6" ht="15" customHeight="1">
      <c r="A11" s="16"/>
      <c r="B11" s="19" t="s">
        <v>164</v>
      </c>
      <c r="C11" s="19"/>
      <c r="D11" s="20">
        <v>203</v>
      </c>
      <c r="E11" s="28"/>
      <c r="F11" s="124" t="s">
        <v>297</v>
      </c>
    </row>
    <row r="12" spans="1:6" ht="15" customHeight="1">
      <c r="A12" s="16"/>
      <c r="B12" s="12" t="s">
        <v>3</v>
      </c>
      <c r="C12" s="19"/>
      <c r="D12" s="20">
        <v>54</v>
      </c>
      <c r="E12" s="28"/>
      <c r="F12" s="124" t="s">
        <v>297</v>
      </c>
    </row>
    <row r="13" spans="1:6" ht="15" customHeight="1">
      <c r="A13" s="16" t="s">
        <v>51</v>
      </c>
      <c r="B13" s="19" t="s">
        <v>17</v>
      </c>
      <c r="C13" s="19"/>
      <c r="D13" s="20">
        <v>304</v>
      </c>
      <c r="E13" s="28"/>
      <c r="F13" s="124" t="s">
        <v>297</v>
      </c>
    </row>
    <row r="14" spans="1:6" ht="13.5" customHeight="1">
      <c r="A14" s="16"/>
      <c r="B14" s="19"/>
      <c r="C14" s="19"/>
      <c r="D14" s="20"/>
      <c r="E14" s="28"/>
      <c r="F14" s="28"/>
    </row>
    <row r="15" spans="1:6" ht="15" customHeight="1">
      <c r="A15" s="16" t="s">
        <v>51</v>
      </c>
      <c r="B15" s="19" t="s">
        <v>60</v>
      </c>
      <c r="C15" s="19"/>
      <c r="D15" s="38"/>
      <c r="E15" s="28"/>
      <c r="F15" s="39"/>
    </row>
    <row r="16" spans="1:6" ht="15" customHeight="1">
      <c r="A16" s="16"/>
      <c r="B16" s="19"/>
      <c r="C16" s="3" t="s">
        <v>4</v>
      </c>
      <c r="D16" s="29">
        <v>4072</v>
      </c>
      <c r="E16" s="28"/>
      <c r="F16" s="122" t="s">
        <v>297</v>
      </c>
    </row>
    <row r="17" spans="1:6" ht="15" customHeight="1">
      <c r="A17" s="16"/>
      <c r="B17" s="19"/>
      <c r="C17" s="3" t="s">
        <v>205</v>
      </c>
      <c r="D17" s="29">
        <v>23147</v>
      </c>
      <c r="E17" s="28"/>
      <c r="F17" s="120" t="s">
        <v>292</v>
      </c>
    </row>
    <row r="18" spans="1:6" ht="15" customHeight="1">
      <c r="A18" s="16"/>
      <c r="B18" s="19"/>
      <c r="C18" s="3" t="s">
        <v>29</v>
      </c>
      <c r="D18" s="29">
        <v>17863</v>
      </c>
      <c r="E18" s="28"/>
      <c r="F18" s="120" t="s">
        <v>297</v>
      </c>
    </row>
    <row r="19" spans="1:6" ht="15" customHeight="1">
      <c r="A19" s="16"/>
      <c r="B19" s="19"/>
      <c r="C19" s="3" t="s">
        <v>61</v>
      </c>
      <c r="D19" s="30">
        <v>2734</v>
      </c>
      <c r="E19" s="28"/>
      <c r="F19" s="123" t="s">
        <v>293</v>
      </c>
    </row>
    <row r="20" spans="1:6" ht="15" customHeight="1">
      <c r="A20" s="16"/>
      <c r="B20" s="19"/>
      <c r="C20" s="3"/>
      <c r="D20" s="31">
        <f>+SUM(D16:D19)</f>
        <v>47816</v>
      </c>
      <c r="E20" s="28"/>
      <c r="F20" s="121" t="s">
        <v>294</v>
      </c>
    </row>
    <row r="21" spans="1:6" ht="15" customHeight="1">
      <c r="A21" s="16" t="s">
        <v>51</v>
      </c>
      <c r="B21" s="19" t="s">
        <v>62</v>
      </c>
      <c r="C21" s="19"/>
      <c r="D21" s="41"/>
      <c r="E21" s="28"/>
      <c r="F21" s="40"/>
    </row>
    <row r="22" spans="1:6" ht="15" customHeight="1">
      <c r="A22" s="16"/>
      <c r="B22" s="19"/>
      <c r="C22" s="3" t="s">
        <v>206</v>
      </c>
      <c r="D22" s="29">
        <v>6966</v>
      </c>
      <c r="E22" s="28"/>
      <c r="F22" s="122" t="s">
        <v>291</v>
      </c>
    </row>
    <row r="23" spans="1:6" ht="15" customHeight="1">
      <c r="A23" s="16"/>
      <c r="B23" s="19"/>
      <c r="C23" s="3" t="s">
        <v>195</v>
      </c>
      <c r="D23" s="29">
        <v>678</v>
      </c>
      <c r="E23" s="28"/>
      <c r="F23" s="120" t="s">
        <v>297</v>
      </c>
    </row>
    <row r="24" spans="1:6" ht="15" customHeight="1">
      <c r="A24" s="16"/>
      <c r="B24" s="19"/>
      <c r="C24" s="3" t="s">
        <v>224</v>
      </c>
      <c r="D24" s="29">
        <v>1592</v>
      </c>
      <c r="E24" s="28"/>
      <c r="F24" s="120" t="s">
        <v>297</v>
      </c>
    </row>
    <row r="25" spans="1:6" ht="15" customHeight="1">
      <c r="A25" s="16"/>
      <c r="B25" s="19"/>
      <c r="C25" s="3" t="s">
        <v>5</v>
      </c>
      <c r="D25" s="30">
        <v>1593</v>
      </c>
      <c r="E25" s="28"/>
      <c r="F25" s="123" t="s">
        <v>297</v>
      </c>
    </row>
    <row r="26" spans="1:6" ht="15" customHeight="1">
      <c r="A26" s="16"/>
      <c r="B26" s="19"/>
      <c r="C26" s="3" t="s">
        <v>51</v>
      </c>
      <c r="D26" s="31">
        <f>+SUM(D22:D25)</f>
        <v>10829</v>
      </c>
      <c r="E26" s="28"/>
      <c r="F26" s="121" t="s">
        <v>291</v>
      </c>
    </row>
    <row r="27" spans="1:6" ht="10.5" customHeight="1">
      <c r="A27" s="16"/>
      <c r="B27" s="19"/>
      <c r="C27" s="3"/>
      <c r="D27" s="20"/>
      <c r="E27" s="28"/>
      <c r="F27" s="28"/>
    </row>
    <row r="28" spans="1:6" ht="15" customHeight="1">
      <c r="A28" s="16" t="s">
        <v>51</v>
      </c>
      <c r="B28" s="19" t="s">
        <v>296</v>
      </c>
      <c r="C28" s="19"/>
      <c r="D28" s="20">
        <f>+D20-D26</f>
        <v>36987</v>
      </c>
      <c r="E28" s="28"/>
      <c r="F28" s="124" t="s">
        <v>295</v>
      </c>
    </row>
    <row r="29" spans="1:6" ht="9.75" customHeight="1">
      <c r="A29" s="16"/>
      <c r="B29" s="19"/>
      <c r="C29" s="19"/>
      <c r="D29" s="20"/>
      <c r="E29" s="28"/>
      <c r="F29" s="28"/>
    </row>
    <row r="30" spans="1:6" ht="15" customHeight="1" thickBot="1">
      <c r="A30" s="16"/>
      <c r="B30" s="19"/>
      <c r="C30" s="19"/>
      <c r="D30" s="32">
        <f>SUM(D10:D13)+D28</f>
        <v>52873</v>
      </c>
      <c r="E30" s="28"/>
      <c r="F30" s="125" t="s">
        <v>295</v>
      </c>
    </row>
    <row r="31" spans="1:6" ht="15" customHeight="1" thickTop="1">
      <c r="A31" s="16"/>
      <c r="B31" s="19"/>
      <c r="C31" s="19"/>
      <c r="D31" s="20"/>
      <c r="E31" s="28"/>
      <c r="F31" s="28"/>
    </row>
    <row r="32" spans="1:6" ht="15" customHeight="1">
      <c r="A32" s="16" t="s">
        <v>51</v>
      </c>
      <c r="B32" s="19" t="s">
        <v>63</v>
      </c>
      <c r="C32" s="19"/>
      <c r="D32" s="20"/>
      <c r="E32" s="28"/>
      <c r="F32" s="28"/>
    </row>
    <row r="33" spans="1:6" ht="15" customHeight="1">
      <c r="A33" s="16"/>
      <c r="B33" s="19"/>
      <c r="C33" s="3" t="s">
        <v>48</v>
      </c>
      <c r="D33" s="20">
        <f>'Statement of Changes in Equity'!G29</f>
        <v>28668</v>
      </c>
      <c r="E33" s="28"/>
      <c r="F33" s="21" t="s">
        <v>290</v>
      </c>
    </row>
    <row r="34" spans="1:6" ht="15" customHeight="1">
      <c r="A34" s="16"/>
      <c r="B34" s="19"/>
      <c r="C34" s="3" t="s">
        <v>225</v>
      </c>
      <c r="D34" s="20">
        <f>'Statement of Changes in Equity'!I29</f>
        <v>15737</v>
      </c>
      <c r="E34" s="28"/>
      <c r="F34" s="124" t="s">
        <v>297</v>
      </c>
    </row>
    <row r="35" spans="1:6" ht="15" customHeight="1">
      <c r="A35" s="16"/>
      <c r="B35" s="19"/>
      <c r="C35" s="3" t="s">
        <v>298</v>
      </c>
      <c r="D35" s="20">
        <f>+'Statement of Changes in Equity'!K29</f>
        <v>5285</v>
      </c>
      <c r="E35" s="28"/>
      <c r="F35" s="128" t="s">
        <v>295</v>
      </c>
    </row>
    <row r="36" spans="1:6" ht="15" customHeight="1">
      <c r="A36" s="16"/>
      <c r="B36" s="19"/>
      <c r="C36" s="19"/>
      <c r="D36" s="61">
        <f>SUM(D32:D35)</f>
        <v>49690</v>
      </c>
      <c r="E36" s="28"/>
      <c r="F36" s="124" t="s">
        <v>295</v>
      </c>
    </row>
    <row r="37" spans="1:6" ht="10.5" customHeight="1">
      <c r="A37" s="16"/>
      <c r="B37" s="19"/>
      <c r="C37" s="19"/>
      <c r="D37" s="20"/>
      <c r="E37" s="28"/>
      <c r="F37" s="20"/>
    </row>
    <row r="38" spans="1:6" ht="15" customHeight="1">
      <c r="A38" s="16"/>
      <c r="B38" s="19" t="s">
        <v>6</v>
      </c>
      <c r="C38" s="19"/>
      <c r="D38" s="20"/>
      <c r="E38" s="28"/>
      <c r="F38" s="20"/>
    </row>
    <row r="39" spans="1:6" ht="15" customHeight="1">
      <c r="A39" s="16"/>
      <c r="B39" s="19"/>
      <c r="C39" s="3" t="s">
        <v>7</v>
      </c>
      <c r="D39" s="20">
        <v>2908</v>
      </c>
      <c r="E39" s="28"/>
      <c r="F39" s="124" t="s">
        <v>297</v>
      </c>
    </row>
    <row r="40" spans="1:6" ht="15" customHeight="1">
      <c r="A40" s="16"/>
      <c r="B40" s="19"/>
      <c r="C40" s="3" t="s">
        <v>8</v>
      </c>
      <c r="D40" s="20">
        <v>275</v>
      </c>
      <c r="E40" s="28"/>
      <c r="F40" s="124" t="s">
        <v>297</v>
      </c>
    </row>
    <row r="41" spans="1:6" ht="6.75" customHeight="1">
      <c r="A41" s="16"/>
      <c r="B41" s="19"/>
      <c r="C41" s="19"/>
      <c r="D41" s="28"/>
      <c r="E41" s="28"/>
      <c r="F41" s="28"/>
    </row>
    <row r="42" spans="1:6" ht="15" customHeight="1" thickBot="1">
      <c r="A42" s="16"/>
      <c r="B42" s="19"/>
      <c r="C42" s="19"/>
      <c r="D42" s="32">
        <f>SUM(D36:D41)</f>
        <v>52873</v>
      </c>
      <c r="E42" s="28"/>
      <c r="F42" s="125" t="s">
        <v>295</v>
      </c>
    </row>
    <row r="43" spans="1:6" ht="11.25" customHeight="1" thickTop="1">
      <c r="A43" s="16"/>
      <c r="B43" s="19"/>
      <c r="C43" s="19"/>
      <c r="D43" s="28"/>
      <c r="E43" s="28"/>
      <c r="F43" s="28"/>
    </row>
    <row r="44" spans="1:6" ht="15" customHeight="1">
      <c r="A44" s="16"/>
      <c r="B44" s="19" t="s">
        <v>316</v>
      </c>
      <c r="C44" s="19"/>
      <c r="D44" s="33">
        <f>+(D36-D13-D11)/286680020*100*1000</f>
        <v>17.156061311841686</v>
      </c>
      <c r="E44" s="33"/>
      <c r="F44" s="126" t="s">
        <v>301</v>
      </c>
    </row>
    <row r="45" ht="12.75">
      <c r="E45" s="25"/>
    </row>
    <row r="46" spans="1:5" ht="12.75">
      <c r="A46" s="12" t="s">
        <v>299</v>
      </c>
      <c r="E46" s="25"/>
    </row>
    <row r="47" spans="1:5" ht="12.75">
      <c r="A47" s="12" t="s">
        <v>300</v>
      </c>
      <c r="E47" s="25"/>
    </row>
    <row r="48" ht="8.25" customHeight="1">
      <c r="E48" s="25"/>
    </row>
    <row r="49" spans="1:5" ht="12.75">
      <c r="A49" s="12" t="s">
        <v>315</v>
      </c>
      <c r="E49" s="25"/>
    </row>
    <row r="50" spans="1:5" ht="12.75">
      <c r="A50" s="12" t="s">
        <v>314</v>
      </c>
      <c r="E50" s="25"/>
    </row>
    <row r="51" ht="8.25" customHeight="1">
      <c r="E51" s="25"/>
    </row>
    <row r="52" spans="1:11" ht="12.75" customHeight="1">
      <c r="A52" s="146" t="s">
        <v>312</v>
      </c>
      <c r="B52" s="146"/>
      <c r="C52" s="146"/>
      <c r="D52" s="146"/>
      <c r="E52" s="146"/>
      <c r="F52" s="146"/>
      <c r="G52" s="146"/>
      <c r="H52" s="127"/>
      <c r="I52" s="127"/>
      <c r="J52" s="127"/>
      <c r="K52" s="127"/>
    </row>
    <row r="53" spans="1:11" ht="12.75">
      <c r="A53" s="146"/>
      <c r="B53" s="146"/>
      <c r="C53" s="146"/>
      <c r="D53" s="146"/>
      <c r="E53" s="146"/>
      <c r="F53" s="146"/>
      <c r="G53" s="146"/>
      <c r="H53" s="127"/>
      <c r="I53" s="127"/>
      <c r="J53" s="127"/>
      <c r="K53" s="127"/>
    </row>
    <row r="54" spans="1:11" ht="12.75">
      <c r="A54" s="146"/>
      <c r="B54" s="146"/>
      <c r="C54" s="146"/>
      <c r="D54" s="146"/>
      <c r="E54" s="146"/>
      <c r="F54" s="146"/>
      <c r="G54" s="146"/>
      <c r="H54" s="127"/>
      <c r="I54" s="127"/>
      <c r="J54" s="127"/>
      <c r="K54" s="127"/>
    </row>
    <row r="55" spans="1:7" ht="10.5" customHeight="1">
      <c r="A55" s="105"/>
      <c r="B55" s="105"/>
      <c r="C55" s="105"/>
      <c r="D55" s="105"/>
      <c r="E55" s="105"/>
      <c r="F55" s="105"/>
      <c r="G55" s="105"/>
    </row>
    <row r="56" spans="1:6" ht="12.75">
      <c r="A56" s="145" t="s">
        <v>313</v>
      </c>
      <c r="B56" s="145"/>
      <c r="C56" s="145"/>
      <c r="D56" s="145"/>
      <c r="E56" s="145"/>
      <c r="F56" s="145"/>
    </row>
    <row r="57" spans="1:6" ht="12.75">
      <c r="A57" s="145" t="s">
        <v>289</v>
      </c>
      <c r="B57" s="145"/>
      <c r="C57" s="145"/>
      <c r="D57" s="145"/>
      <c r="E57" s="145"/>
      <c r="F57" s="145"/>
    </row>
    <row r="296" spans="2:10" ht="12.75">
      <c r="B296" s="137"/>
      <c r="C296" s="137"/>
      <c r="D296" s="137"/>
      <c r="E296" s="137"/>
      <c r="F296" s="137"/>
      <c r="G296" s="137"/>
      <c r="H296" s="137"/>
      <c r="I296" s="137"/>
      <c r="J296" s="137"/>
    </row>
    <row r="297" spans="2:10" ht="12.75">
      <c r="B297" s="137"/>
      <c r="C297" s="137"/>
      <c r="D297" s="137"/>
      <c r="E297" s="137"/>
      <c r="F297" s="137"/>
      <c r="G297" s="137"/>
      <c r="H297" s="137"/>
      <c r="I297" s="137"/>
      <c r="J297" s="137"/>
    </row>
  </sheetData>
  <mergeCells count="9">
    <mergeCell ref="A6:F6"/>
    <mergeCell ref="A2:F2"/>
    <mergeCell ref="A1:F1"/>
    <mergeCell ref="A3:F3"/>
    <mergeCell ref="A4:F4"/>
    <mergeCell ref="A56:F56"/>
    <mergeCell ref="A57:F57"/>
    <mergeCell ref="A52:G54"/>
    <mergeCell ref="B296:J297"/>
  </mergeCells>
  <printOptions/>
  <pageMargins left="0.5905511811023623" right="0" top="0.5118110236220472" bottom="0" header="0" footer="0"/>
  <pageSetup fitToHeight="1" fitToWidth="1"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M297"/>
  <sheetViews>
    <sheetView zoomScale="110" zoomScaleNormal="110" workbookViewId="0" topLeftCell="E1">
      <selection activeCell="N7" sqref="N7"/>
    </sheetView>
  </sheetViews>
  <sheetFormatPr defaultColWidth="9.33203125" defaultRowHeight="12.75"/>
  <cols>
    <col min="1" max="3" width="3.83203125" style="12" customWidth="1"/>
    <col min="4" max="4" width="25.66015625" style="12" customWidth="1"/>
    <col min="5" max="5" width="15.83203125" style="12" customWidth="1"/>
    <col min="6" max="6" width="1.83203125" style="12" customWidth="1"/>
    <col min="7" max="7" width="15.83203125" style="12" customWidth="1"/>
    <col min="8" max="8" width="1.83203125" style="12" customWidth="1"/>
    <col min="9" max="9" width="17.83203125" style="12" customWidth="1"/>
    <col min="10" max="10" width="1.83203125" style="12" customWidth="1"/>
    <col min="11" max="11" width="15.83203125" style="12" customWidth="1"/>
    <col min="12" max="12" width="1.83203125" style="12" customWidth="1"/>
    <col min="13" max="13" width="16.66015625" style="12" customWidth="1"/>
    <col min="14" max="16384" width="9.33203125" style="12" customWidth="1"/>
  </cols>
  <sheetData>
    <row r="1" spans="1:13" ht="19.5" customHeight="1">
      <c r="A1" s="138" t="str">
        <f>+'Income Statement'!A1:K1</f>
        <v>INS BIOSCIENCE BERHAD</v>
      </c>
      <c r="B1" s="138"/>
      <c r="C1" s="138"/>
      <c r="D1" s="138"/>
      <c r="E1" s="138"/>
      <c r="F1" s="138"/>
      <c r="G1" s="138"/>
      <c r="H1" s="138"/>
      <c r="I1" s="138"/>
      <c r="J1" s="138"/>
      <c r="K1" s="138"/>
      <c r="L1" s="138"/>
      <c r="M1" s="138"/>
    </row>
    <row r="2" spans="1:13" ht="9.75" customHeight="1">
      <c r="A2" s="139" t="str">
        <f>+'Income Statement'!A2:K2</f>
        <v>(Company No: 623239 - V)</v>
      </c>
      <c r="B2" s="139"/>
      <c r="C2" s="139"/>
      <c r="D2" s="139"/>
      <c r="E2" s="139"/>
      <c r="F2" s="139"/>
      <c r="G2" s="139"/>
      <c r="H2" s="139"/>
      <c r="I2" s="139"/>
      <c r="J2" s="139"/>
      <c r="K2" s="139"/>
      <c r="L2" s="139"/>
      <c r="M2" s="139"/>
    </row>
    <row r="3" spans="1:13" ht="9.75" customHeight="1">
      <c r="A3" s="139" t="s">
        <v>47</v>
      </c>
      <c r="B3" s="139"/>
      <c r="C3" s="139"/>
      <c r="D3" s="139"/>
      <c r="E3" s="139"/>
      <c r="F3" s="139"/>
      <c r="G3" s="139"/>
      <c r="H3" s="139"/>
      <c r="I3" s="139"/>
      <c r="J3" s="139"/>
      <c r="K3" s="139"/>
      <c r="L3" s="139"/>
      <c r="M3" s="139"/>
    </row>
    <row r="4" spans="1:13" ht="9.75" customHeight="1">
      <c r="A4" s="46"/>
      <c r="B4" s="46"/>
      <c r="C4" s="46"/>
      <c r="D4" s="46"/>
      <c r="E4" s="46"/>
      <c r="F4" s="46"/>
      <c r="G4" s="46"/>
      <c r="H4" s="46"/>
      <c r="I4" s="46"/>
      <c r="J4" s="46"/>
      <c r="K4" s="46"/>
      <c r="L4" s="46"/>
      <c r="M4" s="46"/>
    </row>
    <row r="5" spans="1:13" s="48" customFormat="1" ht="15" customHeight="1">
      <c r="A5" s="150" t="str">
        <f>+'Balance Sheet'!A4:F4</f>
        <v>QUARTERLY REPORT ON CONSOLIDATED RESULTS FOR THE THIRD QUARTER ENDED 30 SEPTEMBER 2005</v>
      </c>
      <c r="B5" s="150"/>
      <c r="C5" s="150"/>
      <c r="D5" s="150"/>
      <c r="E5" s="150"/>
      <c r="F5" s="150"/>
      <c r="G5" s="150"/>
      <c r="H5" s="150"/>
      <c r="I5" s="150"/>
      <c r="J5" s="150"/>
      <c r="K5" s="150"/>
      <c r="L5" s="150"/>
      <c r="M5" s="150"/>
    </row>
    <row r="6" spans="1:13" ht="10.5" customHeight="1">
      <c r="A6" s="46"/>
      <c r="B6" s="46"/>
      <c r="C6" s="46"/>
      <c r="D6" s="46"/>
      <c r="E6" s="46"/>
      <c r="F6" s="46"/>
      <c r="G6" s="46"/>
      <c r="H6" s="46"/>
      <c r="I6" s="46"/>
      <c r="J6" s="46"/>
      <c r="K6" s="46"/>
      <c r="L6" s="46"/>
      <c r="M6" s="46"/>
    </row>
    <row r="7" spans="1:13" ht="17.25" customHeight="1">
      <c r="A7" s="150" t="s">
        <v>227</v>
      </c>
      <c r="B7" s="150"/>
      <c r="C7" s="150"/>
      <c r="D7" s="150"/>
      <c r="E7" s="150"/>
      <c r="F7" s="150"/>
      <c r="G7" s="150"/>
      <c r="H7" s="150"/>
      <c r="I7" s="150"/>
      <c r="J7" s="150"/>
      <c r="K7" s="150"/>
      <c r="L7" s="150"/>
      <c r="M7" s="150"/>
    </row>
    <row r="8" spans="1:13" ht="16.5">
      <c r="A8" s="150" t="s">
        <v>226</v>
      </c>
      <c r="B8" s="150"/>
      <c r="C8" s="150"/>
      <c r="D8" s="150"/>
      <c r="E8" s="150"/>
      <c r="F8" s="150"/>
      <c r="G8" s="150"/>
      <c r="H8" s="150"/>
      <c r="I8" s="150"/>
      <c r="J8" s="150"/>
      <c r="K8" s="150"/>
      <c r="L8" s="150"/>
      <c r="M8" s="150"/>
    </row>
    <row r="9" spans="1:13" ht="12" customHeight="1">
      <c r="A9" s="47"/>
      <c r="B9" s="47"/>
      <c r="C9" s="47"/>
      <c r="D9" s="47"/>
      <c r="E9" s="47"/>
      <c r="F9" s="47"/>
      <c r="G9" s="47"/>
      <c r="H9" s="47"/>
      <c r="I9" s="47"/>
      <c r="J9" s="47"/>
      <c r="K9" s="47"/>
      <c r="L9" s="47"/>
      <c r="M9" s="47"/>
    </row>
    <row r="10" spans="1:13" ht="48" customHeight="1">
      <c r="A10" s="16"/>
      <c r="B10" s="16"/>
      <c r="C10" s="19"/>
      <c r="D10" s="19"/>
      <c r="E10" s="151" t="s">
        <v>9</v>
      </c>
      <c r="F10" s="151"/>
      <c r="G10" s="151"/>
      <c r="H10" s="2"/>
      <c r="I10" s="68" t="s">
        <v>228</v>
      </c>
      <c r="J10" s="2"/>
      <c r="K10" s="68" t="s">
        <v>126</v>
      </c>
      <c r="L10" s="2"/>
      <c r="M10" s="68" t="s">
        <v>64</v>
      </c>
    </row>
    <row r="11" spans="1:13" ht="15" customHeight="1">
      <c r="A11" s="16"/>
      <c r="B11" s="16"/>
      <c r="C11" s="19"/>
      <c r="D11" s="19"/>
      <c r="E11" s="1" t="s">
        <v>11</v>
      </c>
      <c r="F11" s="1"/>
      <c r="G11" s="1" t="s">
        <v>10</v>
      </c>
      <c r="H11" s="1"/>
      <c r="I11" s="1"/>
      <c r="J11" s="1"/>
      <c r="K11" s="1"/>
      <c r="L11" s="1"/>
      <c r="M11" s="1"/>
    </row>
    <row r="12" spans="1:13" ht="15" customHeight="1">
      <c r="A12" s="16"/>
      <c r="B12" s="16"/>
      <c r="C12" s="19"/>
      <c r="D12" s="19"/>
      <c r="E12" s="129" t="s">
        <v>319</v>
      </c>
      <c r="F12" s="1"/>
      <c r="G12" s="1" t="s">
        <v>263</v>
      </c>
      <c r="H12" s="1"/>
      <c r="I12" s="1" t="s">
        <v>263</v>
      </c>
      <c r="J12" s="1"/>
      <c r="K12" s="1" t="s">
        <v>263</v>
      </c>
      <c r="L12" s="1"/>
      <c r="M12" s="1" t="s">
        <v>263</v>
      </c>
    </row>
    <row r="14" spans="1:13" ht="12.75">
      <c r="A14" t="s">
        <v>172</v>
      </c>
      <c r="E14" s="54" t="s">
        <v>0</v>
      </c>
      <c r="G14" s="54" t="s">
        <v>12</v>
      </c>
      <c r="H14" s="54"/>
      <c r="I14" s="54">
        <v>0</v>
      </c>
      <c r="K14" s="23">
        <v>-47</v>
      </c>
      <c r="M14" s="54">
        <f>+K14</f>
        <v>-47</v>
      </c>
    </row>
    <row r="15" spans="7:13" ht="12.75">
      <c r="G15" s="23"/>
      <c r="H15" s="23"/>
      <c r="I15" s="23"/>
      <c r="K15" s="23"/>
      <c r="M15" s="23"/>
    </row>
    <row r="16" spans="1:13" ht="12.75">
      <c r="A16" s="12" t="s">
        <v>13</v>
      </c>
      <c r="E16" s="23">
        <v>21500</v>
      </c>
      <c r="G16" s="23">
        <f>21500</f>
        <v>21500</v>
      </c>
      <c r="H16" s="23"/>
      <c r="I16" s="23">
        <v>0</v>
      </c>
      <c r="K16" s="23">
        <v>0</v>
      </c>
      <c r="M16" s="23">
        <f>+SUM(F16:K16)</f>
        <v>21500</v>
      </c>
    </row>
    <row r="17" spans="1:13" ht="12.75">
      <c r="A17" s="12" t="s">
        <v>14</v>
      </c>
      <c r="E17" s="23"/>
      <c r="G17" s="23"/>
      <c r="H17" s="23"/>
      <c r="I17" s="23"/>
      <c r="K17" s="23"/>
      <c r="M17" s="23"/>
    </row>
    <row r="18" spans="5:13" ht="12.75">
      <c r="E18" s="23"/>
      <c r="G18" s="23"/>
      <c r="H18" s="23"/>
      <c r="I18" s="23"/>
      <c r="K18" s="23"/>
      <c r="M18" s="23"/>
    </row>
    <row r="19" spans="1:13" ht="12.75">
      <c r="A19" s="12" t="s">
        <v>15</v>
      </c>
      <c r="E19" s="23">
        <v>193500</v>
      </c>
      <c r="G19" s="23">
        <v>0</v>
      </c>
      <c r="H19" s="23"/>
      <c r="I19" s="23">
        <v>0</v>
      </c>
      <c r="K19" s="23">
        <v>0</v>
      </c>
      <c r="M19" s="23">
        <f>+SUM(F19:K19)</f>
        <v>0</v>
      </c>
    </row>
    <row r="20" spans="1:13" ht="12.75">
      <c r="A20" s="12" t="s">
        <v>16</v>
      </c>
      <c r="E20" s="23"/>
      <c r="G20" s="23"/>
      <c r="H20" s="23"/>
      <c r="I20" s="23"/>
      <c r="K20" s="23"/>
      <c r="M20" s="23"/>
    </row>
    <row r="21" spans="5:13" ht="12.75">
      <c r="E21" s="23"/>
      <c r="G21" s="23"/>
      <c r="H21" s="23"/>
      <c r="I21" s="23"/>
      <c r="K21" s="23"/>
      <c r="M21" s="23"/>
    </row>
    <row r="22" spans="1:13" ht="12.75">
      <c r="A22" s="12" t="s">
        <v>230</v>
      </c>
      <c r="E22" s="23">
        <v>71680</v>
      </c>
      <c r="G22" s="23">
        <v>7168</v>
      </c>
      <c r="H22" s="23"/>
      <c r="I22" s="23">
        <v>17920</v>
      </c>
      <c r="K22" s="23">
        <v>0</v>
      </c>
      <c r="M22" s="23">
        <f>+SUM(F22:K22)</f>
        <v>25088</v>
      </c>
    </row>
    <row r="23" spans="5:13" ht="12.75">
      <c r="E23" s="23"/>
      <c r="G23" s="23"/>
      <c r="H23" s="23"/>
      <c r="I23" s="23"/>
      <c r="K23" s="23"/>
      <c r="M23" s="23"/>
    </row>
    <row r="24" spans="1:13" ht="12.75">
      <c r="A24" s="12" t="s">
        <v>229</v>
      </c>
      <c r="E24" s="23">
        <v>0</v>
      </c>
      <c r="G24" s="23">
        <v>0</v>
      </c>
      <c r="H24" s="23"/>
      <c r="I24" s="23">
        <v>-2183</v>
      </c>
      <c r="K24" s="23">
        <v>0</v>
      </c>
      <c r="M24" s="23">
        <f>+SUM(F24:K24)</f>
        <v>-2183</v>
      </c>
    </row>
    <row r="25" spans="5:13" ht="12.75">
      <c r="E25" s="23"/>
      <c r="G25" s="23"/>
      <c r="H25" s="23"/>
      <c r="I25" s="23"/>
      <c r="K25" s="23"/>
      <c r="M25" s="23"/>
    </row>
    <row r="26" spans="1:13" ht="12.75">
      <c r="A26" s="12" t="s">
        <v>139</v>
      </c>
      <c r="E26" s="23">
        <v>0</v>
      </c>
      <c r="G26" s="23">
        <v>0</v>
      </c>
      <c r="H26" s="23"/>
      <c r="I26" s="23"/>
      <c r="K26" s="23">
        <f>'Income Statement'!I37</f>
        <v>5332</v>
      </c>
      <c r="M26" s="23">
        <f>+SUM(F26:K26)</f>
        <v>5332</v>
      </c>
    </row>
    <row r="27" spans="5:13" ht="12.75">
      <c r="E27" s="62"/>
      <c r="G27" s="24"/>
      <c r="H27" s="53"/>
      <c r="I27" s="24"/>
      <c r="J27" s="25"/>
      <c r="K27" s="24"/>
      <c r="M27" s="24"/>
    </row>
    <row r="28" spans="1:13" ht="12.75">
      <c r="A28" t="s">
        <v>233</v>
      </c>
      <c r="E28" s="63"/>
      <c r="G28" s="23"/>
      <c r="H28" s="23"/>
      <c r="I28" s="23"/>
      <c r="J28" s="25"/>
      <c r="K28" s="23"/>
      <c r="M28" s="23"/>
    </row>
    <row r="29" spans="1:13" ht="13.5" thickBot="1">
      <c r="A29" s="12" t="s">
        <v>232</v>
      </c>
      <c r="E29" s="64">
        <f>SUM(E14:E26)</f>
        <v>286680</v>
      </c>
      <c r="G29" s="18">
        <f>+SUM(G14:G26)</f>
        <v>28668</v>
      </c>
      <c r="H29" s="53"/>
      <c r="I29" s="18">
        <f>+SUM(I14:I26)</f>
        <v>15737</v>
      </c>
      <c r="J29" s="25"/>
      <c r="K29" s="18">
        <f>+SUM(K14:K26)</f>
        <v>5285</v>
      </c>
      <c r="M29" s="18">
        <f>+SUM(M14:M26)</f>
        <v>49690</v>
      </c>
    </row>
    <row r="30" ht="13.5" thickTop="1"/>
    <row r="32" spans="1:4" ht="12.75">
      <c r="A32" s="12" t="s">
        <v>169</v>
      </c>
      <c r="B32" s="100" t="s">
        <v>170</v>
      </c>
      <c r="C32" s="100"/>
      <c r="D32" s="100"/>
    </row>
    <row r="33" spans="1:4" ht="12.75">
      <c r="A33" s="12" t="s">
        <v>12</v>
      </c>
      <c r="B33" s="149" t="s">
        <v>171</v>
      </c>
      <c r="C33" s="149"/>
      <c r="D33" s="149"/>
    </row>
    <row r="34" spans="2:4" ht="12.75">
      <c r="B34" s="55"/>
      <c r="C34" s="55"/>
      <c r="D34" s="55"/>
    </row>
    <row r="35" spans="2:4" ht="12.75">
      <c r="B35" s="55"/>
      <c r="C35" s="55"/>
      <c r="D35" s="55"/>
    </row>
    <row r="36" spans="2:4" ht="12.75">
      <c r="B36" s="55"/>
      <c r="C36" s="55"/>
      <c r="D36" s="55"/>
    </row>
    <row r="37" spans="1:13" ht="12.75">
      <c r="A37" s="147" t="str">
        <f>'Income Statement'!A47:K47</f>
        <v>The company was listed on 26 July 2005, hence, no comparative figures for preceding year are presented as this is the second quarterly results</v>
      </c>
      <c r="B37" s="148"/>
      <c r="C37" s="148"/>
      <c r="D37" s="148"/>
      <c r="E37" s="148"/>
      <c r="F37" s="148"/>
      <c r="G37" s="148"/>
      <c r="H37" s="148"/>
      <c r="I37" s="148"/>
      <c r="J37" s="148"/>
      <c r="K37" s="148"/>
      <c r="L37" s="148"/>
      <c r="M37" s="148"/>
    </row>
    <row r="38" spans="1:13" ht="12.75">
      <c r="A38" s="145" t="str">
        <f>'Income Statement'!A48:K48</f>
        <v>announced by the Group to Bursa Malaysia Securities Berhad; and the Group completed its acquisitions of subsidiary companies on 5 April 2005.</v>
      </c>
      <c r="B38" s="145"/>
      <c r="C38" s="145"/>
      <c r="D38" s="145"/>
      <c r="E38" s="145"/>
      <c r="F38" s="145"/>
      <c r="G38" s="145"/>
      <c r="H38" s="145"/>
      <c r="I38" s="145"/>
      <c r="J38" s="145"/>
      <c r="K38" s="145"/>
      <c r="L38" s="145"/>
      <c r="M38" s="145"/>
    </row>
    <row r="39" spans="1:13" ht="12.75">
      <c r="A39" s="152"/>
      <c r="B39" s="152"/>
      <c r="C39" s="152"/>
      <c r="D39" s="152"/>
      <c r="E39" s="152"/>
      <c r="F39" s="152"/>
      <c r="G39" s="153"/>
      <c r="H39" s="153"/>
      <c r="I39" s="153"/>
      <c r="J39" s="153"/>
      <c r="K39" s="153"/>
      <c r="L39" s="153"/>
      <c r="M39" s="153"/>
    </row>
    <row r="40" spans="1:13" ht="12.75">
      <c r="A40" s="135" t="str">
        <f>'Balance Sheet'!A56:F56</f>
        <v>The above statement should be read in conjunction with the Audited Financial Statements for the year ended 31 December 2004</v>
      </c>
      <c r="B40" s="135"/>
      <c r="C40" s="135"/>
      <c r="D40" s="135"/>
      <c r="E40" s="135"/>
      <c r="F40" s="135"/>
      <c r="G40" s="154"/>
      <c r="H40" s="154"/>
      <c r="I40" s="154"/>
      <c r="J40" s="154"/>
      <c r="K40" s="154"/>
      <c r="L40" s="154"/>
      <c r="M40" s="154"/>
    </row>
    <row r="41" spans="1:13" ht="12.75">
      <c r="A41" s="118" t="str">
        <f>'Balance Sheet'!A57:F57</f>
        <v>and the accompanying notes attached to this interim financial report.</v>
      </c>
      <c r="B41" s="118"/>
      <c r="C41" s="118"/>
      <c r="D41" s="118"/>
      <c r="E41" s="118"/>
      <c r="F41" s="118"/>
      <c r="G41" s="118"/>
      <c r="H41" s="118"/>
      <c r="I41" s="118"/>
      <c r="J41" s="118"/>
      <c r="K41" s="118"/>
      <c r="L41" s="118"/>
      <c r="M41" s="118"/>
    </row>
    <row r="296" spans="2:10" ht="12.75">
      <c r="B296" s="137"/>
      <c r="C296" s="137"/>
      <c r="D296" s="137"/>
      <c r="E296" s="137"/>
      <c r="F296" s="137"/>
      <c r="G296" s="137"/>
      <c r="H296" s="137"/>
      <c r="I296" s="137"/>
      <c r="J296" s="137"/>
    </row>
    <row r="297" spans="2:10" ht="12.75">
      <c r="B297" s="137"/>
      <c r="C297" s="137"/>
      <c r="D297" s="137"/>
      <c r="E297" s="137"/>
      <c r="F297" s="137"/>
      <c r="G297" s="137"/>
      <c r="H297" s="137"/>
      <c r="I297" s="137"/>
      <c r="J297" s="137"/>
    </row>
  </sheetData>
  <mergeCells count="13">
    <mergeCell ref="A8:M8"/>
    <mergeCell ref="E10:G10"/>
    <mergeCell ref="A39:M39"/>
    <mergeCell ref="A40:M40"/>
    <mergeCell ref="A1:M1"/>
    <mergeCell ref="A2:M2"/>
    <mergeCell ref="A3:M3"/>
    <mergeCell ref="A7:M7"/>
    <mergeCell ref="A5:M5"/>
    <mergeCell ref="A37:M37"/>
    <mergeCell ref="B33:D33"/>
    <mergeCell ref="A38:M38"/>
    <mergeCell ref="B296:J297"/>
  </mergeCells>
  <printOptions/>
  <pageMargins left="0.75" right="0.75" top="1" bottom="1" header="0.5" footer="0.5"/>
  <pageSetup fitToHeight="1" fitToWidth="1"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sheetPr>
    <pageSetUpPr fitToPage="1"/>
  </sheetPr>
  <dimension ref="A1:L296"/>
  <sheetViews>
    <sheetView workbookViewId="0" topLeftCell="A52">
      <selection activeCell="F67" sqref="F67"/>
    </sheetView>
  </sheetViews>
  <sheetFormatPr defaultColWidth="9.33203125" defaultRowHeight="12.75"/>
  <cols>
    <col min="1" max="2" width="3.83203125" style="12" customWidth="1"/>
    <col min="3" max="3" width="50.83203125" style="12" customWidth="1"/>
    <col min="4" max="4" width="11.5" style="12" customWidth="1"/>
    <col min="5" max="5" width="16.66015625" style="12" customWidth="1"/>
    <col min="6" max="6" width="3.16015625" style="25" customWidth="1"/>
    <col min="7" max="7" width="16.66015625" style="12" customWidth="1"/>
    <col min="8" max="8" width="9.33203125" style="12" customWidth="1"/>
    <col min="9" max="9" width="6.16015625" style="12" customWidth="1"/>
    <col min="10" max="16384" width="9.33203125" style="12" customWidth="1"/>
  </cols>
  <sheetData>
    <row r="1" spans="1:7" ht="19.5" customHeight="1">
      <c r="A1" s="138" t="str">
        <f>+'Income Statement'!A1:K1</f>
        <v>INS BIOSCIENCE BERHAD</v>
      </c>
      <c r="B1" s="138"/>
      <c r="C1" s="138"/>
      <c r="D1" s="138"/>
      <c r="E1" s="138"/>
      <c r="F1" s="138"/>
      <c r="G1" s="138"/>
    </row>
    <row r="2" spans="1:7" ht="9.75" customHeight="1">
      <c r="A2" s="139" t="str">
        <f>+'Income Statement'!A2:K2</f>
        <v>(Company No: 623239 - V)</v>
      </c>
      <c r="B2" s="139"/>
      <c r="C2" s="139"/>
      <c r="D2" s="139"/>
      <c r="E2" s="139"/>
      <c r="F2" s="139"/>
      <c r="G2" s="139"/>
    </row>
    <row r="3" spans="1:7" ht="16.5" customHeight="1">
      <c r="A3" s="139" t="s">
        <v>47</v>
      </c>
      <c r="B3" s="139"/>
      <c r="C3" s="139"/>
      <c r="D3" s="139"/>
      <c r="E3" s="139"/>
      <c r="F3" s="139"/>
      <c r="G3" s="139"/>
    </row>
    <row r="4" spans="1:7" ht="9" customHeight="1">
      <c r="A4" s="46"/>
      <c r="B4" s="46"/>
      <c r="C4" s="46"/>
      <c r="D4" s="46"/>
      <c r="E4" s="46"/>
      <c r="F4" s="101"/>
      <c r="G4" s="46"/>
    </row>
    <row r="5" spans="1:7" ht="16.5" customHeight="1">
      <c r="A5" s="141" t="s">
        <v>219</v>
      </c>
      <c r="B5" s="141"/>
      <c r="C5" s="141"/>
      <c r="D5" s="141"/>
      <c r="E5" s="141"/>
      <c r="F5" s="141"/>
      <c r="G5" s="141"/>
    </row>
    <row r="6" spans="1:7" ht="12.75" customHeight="1">
      <c r="A6" s="46"/>
      <c r="B6" s="46"/>
      <c r="C6" s="46"/>
      <c r="D6" s="46"/>
      <c r="E6" s="46"/>
      <c r="F6" s="101"/>
      <c r="G6" s="46"/>
    </row>
    <row r="7" spans="1:12" ht="16.5" customHeight="1">
      <c r="A7" s="141" t="s">
        <v>211</v>
      </c>
      <c r="B7" s="141"/>
      <c r="C7" s="141"/>
      <c r="D7" s="141"/>
      <c r="E7" s="141"/>
      <c r="F7" s="141"/>
      <c r="G7" s="141"/>
      <c r="H7" s="75"/>
      <c r="I7" s="75"/>
      <c r="J7" s="75"/>
      <c r="K7" s="75"/>
      <c r="L7" s="75"/>
    </row>
    <row r="8" spans="1:12" ht="16.5" customHeight="1">
      <c r="A8" s="141" t="s">
        <v>234</v>
      </c>
      <c r="B8" s="141"/>
      <c r="C8" s="141"/>
      <c r="D8" s="141"/>
      <c r="E8" s="141"/>
      <c r="F8" s="141"/>
      <c r="G8" s="141"/>
      <c r="H8" s="75"/>
      <c r="I8" s="75"/>
      <c r="J8" s="75"/>
      <c r="K8" s="75"/>
      <c r="L8" s="75"/>
    </row>
    <row r="9" spans="1:7" ht="16.5" customHeight="1">
      <c r="A9" s="46"/>
      <c r="B9" s="46"/>
      <c r="C9" s="46"/>
      <c r="D9" s="46"/>
      <c r="E9" s="46"/>
      <c r="F9" s="101"/>
      <c r="G9" s="46"/>
    </row>
    <row r="10" spans="1:7" ht="35.25" customHeight="1">
      <c r="A10" s="16"/>
      <c r="B10" s="19"/>
      <c r="C10" s="19"/>
      <c r="D10" s="2"/>
      <c r="E10" s="2" t="s">
        <v>235</v>
      </c>
      <c r="F10" s="2"/>
      <c r="G10" s="2" t="s">
        <v>236</v>
      </c>
    </row>
    <row r="11" spans="1:7" ht="15" customHeight="1">
      <c r="A11" s="16"/>
      <c r="B11" s="19"/>
      <c r="C11" s="19"/>
      <c r="D11" s="1"/>
      <c r="E11" s="1" t="s">
        <v>263</v>
      </c>
      <c r="F11" s="1"/>
      <c r="G11" s="1" t="s">
        <v>263</v>
      </c>
    </row>
    <row r="12" spans="1:7" ht="15" customHeight="1">
      <c r="A12" s="8" t="s">
        <v>65</v>
      </c>
      <c r="B12" s="19"/>
      <c r="C12" s="19"/>
      <c r="D12" s="1"/>
      <c r="E12" s="1"/>
      <c r="F12" s="1"/>
      <c r="G12" s="1"/>
    </row>
    <row r="13" spans="1:7" ht="15" customHeight="1">
      <c r="A13" s="34" t="s">
        <v>136</v>
      </c>
      <c r="B13" s="19"/>
      <c r="C13" s="19"/>
      <c r="D13" s="1" t="s">
        <v>124</v>
      </c>
      <c r="E13" s="9">
        <f>Notes!I145</f>
        <v>6205</v>
      </c>
      <c r="F13" s="9"/>
      <c r="G13" s="21" t="str">
        <f>+'Income Statement'!G27</f>
        <v>N/A</v>
      </c>
    </row>
    <row r="14" spans="1:7" ht="15" customHeight="1">
      <c r="A14" s="34"/>
      <c r="B14" s="19"/>
      <c r="C14" s="19"/>
      <c r="D14" s="1"/>
      <c r="E14" s="9"/>
      <c r="F14" s="9"/>
      <c r="G14" s="9"/>
    </row>
    <row r="15" spans="1:7" ht="15" customHeight="1">
      <c r="A15" s="34" t="s">
        <v>66</v>
      </c>
      <c r="B15" s="19"/>
      <c r="C15" s="19"/>
      <c r="D15" s="1"/>
      <c r="E15" s="9"/>
      <c r="F15" s="9"/>
      <c r="G15" s="9"/>
    </row>
    <row r="16" spans="1:7" ht="15" customHeight="1">
      <c r="A16" s="34"/>
      <c r="B16" s="19" t="s">
        <v>67</v>
      </c>
      <c r="C16" s="19"/>
      <c r="D16" s="1"/>
      <c r="E16" s="9">
        <v>780</v>
      </c>
      <c r="F16" s="9"/>
      <c r="G16" s="9" t="s">
        <v>134</v>
      </c>
    </row>
    <row r="17" spans="1:7" ht="15" customHeight="1">
      <c r="A17" s="34"/>
      <c r="B17" s="19" t="s">
        <v>238</v>
      </c>
      <c r="C17" s="19"/>
      <c r="D17" s="1"/>
      <c r="E17" s="9">
        <v>-2</v>
      </c>
      <c r="F17" s="9"/>
      <c r="G17" s="9" t="s">
        <v>134</v>
      </c>
    </row>
    <row r="18" spans="1:7" ht="15" customHeight="1">
      <c r="A18" s="34"/>
      <c r="B18" s="19" t="s">
        <v>173</v>
      </c>
      <c r="C18" s="19"/>
      <c r="D18" s="1"/>
      <c r="E18" s="9">
        <v>233</v>
      </c>
      <c r="F18" s="9"/>
      <c r="G18" s="9" t="s">
        <v>134</v>
      </c>
    </row>
    <row r="19" spans="1:7" ht="15" customHeight="1">
      <c r="A19" s="34"/>
      <c r="B19" s="19" t="s">
        <v>239</v>
      </c>
      <c r="C19" s="19"/>
      <c r="D19" s="1"/>
      <c r="E19" s="43">
        <v>-27</v>
      </c>
      <c r="F19" s="9"/>
      <c r="G19" s="43" t="s">
        <v>134</v>
      </c>
    </row>
    <row r="20" spans="1:7" ht="15" customHeight="1">
      <c r="A20" s="34" t="s">
        <v>130</v>
      </c>
      <c r="B20" s="19"/>
      <c r="C20" s="19"/>
      <c r="D20" s="1"/>
      <c r="E20" s="9">
        <f>+SUM(E13:E19)</f>
        <v>7189</v>
      </c>
      <c r="F20" s="9"/>
      <c r="G20" s="9" t="s">
        <v>134</v>
      </c>
    </row>
    <row r="21" spans="1:7" ht="15" customHeight="1">
      <c r="A21" s="34"/>
      <c r="B21" s="19"/>
      <c r="C21" s="19"/>
      <c r="D21" s="1"/>
      <c r="E21" s="9"/>
      <c r="F21" s="9"/>
      <c r="G21" s="9"/>
    </row>
    <row r="22" spans="1:7" ht="15" customHeight="1">
      <c r="A22" s="34" t="s">
        <v>68</v>
      </c>
      <c r="B22" s="19"/>
      <c r="C22" s="19"/>
      <c r="D22" s="1"/>
      <c r="E22" s="9"/>
      <c r="F22" s="9"/>
      <c r="G22" s="9"/>
    </row>
    <row r="23" spans="1:7" ht="15" customHeight="1">
      <c r="A23" s="34"/>
      <c r="B23" s="19" t="s">
        <v>69</v>
      </c>
      <c r="C23" s="19"/>
      <c r="D23" s="1"/>
      <c r="E23" s="9">
        <f>-175-4674-709</f>
        <v>-5558</v>
      </c>
      <c r="F23" s="9"/>
      <c r="G23" s="9" t="s">
        <v>134</v>
      </c>
    </row>
    <row r="24" spans="1:7" ht="15" customHeight="1">
      <c r="A24" s="34"/>
      <c r="B24" s="19" t="s">
        <v>70</v>
      </c>
      <c r="C24" s="19"/>
      <c r="D24" s="1"/>
      <c r="E24" s="9">
        <f>2263-492</f>
        <v>1771</v>
      </c>
      <c r="F24" s="9"/>
      <c r="G24" s="9" t="s">
        <v>134</v>
      </c>
    </row>
    <row r="25" spans="1:7" ht="15" customHeight="1">
      <c r="A25" s="12" t="s">
        <v>140</v>
      </c>
      <c r="B25" s="19"/>
      <c r="C25" s="19"/>
      <c r="D25" s="1"/>
      <c r="E25" s="42">
        <f>+SUM(E20:E24)</f>
        <v>3402</v>
      </c>
      <c r="F25" s="9"/>
      <c r="G25" s="42" t="s">
        <v>134</v>
      </c>
    </row>
    <row r="26" spans="1:7" ht="15" customHeight="1">
      <c r="A26" s="8"/>
      <c r="B26" s="19" t="s">
        <v>167</v>
      </c>
      <c r="C26" s="19"/>
      <c r="D26" s="1"/>
      <c r="E26" s="9">
        <v>-3</v>
      </c>
      <c r="F26" s="9"/>
      <c r="G26" s="9" t="s">
        <v>134</v>
      </c>
    </row>
    <row r="27" spans="1:7" ht="15" customHeight="1">
      <c r="A27" s="8"/>
      <c r="B27" s="19" t="s">
        <v>19</v>
      </c>
      <c r="C27" s="19"/>
      <c r="D27" s="1"/>
      <c r="E27" s="9">
        <f>-E18</f>
        <v>-233</v>
      </c>
      <c r="F27" s="9"/>
      <c r="G27" s="9" t="s">
        <v>134</v>
      </c>
    </row>
    <row r="28" spans="1:7" ht="15" customHeight="1">
      <c r="A28" s="8"/>
      <c r="B28" s="19" t="s">
        <v>243</v>
      </c>
      <c r="C28" s="19"/>
      <c r="D28" s="1"/>
      <c r="E28" s="9">
        <v>-218</v>
      </c>
      <c r="F28" s="9"/>
      <c r="G28" s="9" t="s">
        <v>134</v>
      </c>
    </row>
    <row r="29" spans="1:7" ht="15" customHeight="1">
      <c r="A29" s="8"/>
      <c r="B29" s="19" t="s">
        <v>240</v>
      </c>
      <c r="C29" s="19"/>
      <c r="D29" s="1"/>
      <c r="E29" s="9">
        <f>-E19</f>
        <v>27</v>
      </c>
      <c r="F29" s="9"/>
      <c r="G29" s="9" t="s">
        <v>134</v>
      </c>
    </row>
    <row r="30" spans="1:7" ht="15" customHeight="1">
      <c r="A30" s="8" t="s">
        <v>127</v>
      </c>
      <c r="B30" s="19"/>
      <c r="C30" s="19"/>
      <c r="D30" s="1"/>
      <c r="E30" s="10">
        <f>+SUM(E25:E29)</f>
        <v>2975</v>
      </c>
      <c r="F30" s="9"/>
      <c r="G30" s="10" t="s">
        <v>134</v>
      </c>
    </row>
    <row r="31" spans="1:7" ht="15" customHeight="1">
      <c r="A31" s="34"/>
      <c r="B31" s="19"/>
      <c r="C31" s="19"/>
      <c r="D31" s="1"/>
      <c r="E31" s="9"/>
      <c r="F31" s="9"/>
      <c r="G31" s="9"/>
    </row>
    <row r="32" spans="1:7" ht="15" customHeight="1">
      <c r="A32" s="8" t="s">
        <v>71</v>
      </c>
      <c r="B32" s="19"/>
      <c r="C32" s="19"/>
      <c r="D32" s="1"/>
      <c r="E32" s="9"/>
      <c r="F32" s="9"/>
      <c r="G32" s="9"/>
    </row>
    <row r="33" spans="1:7" ht="15" customHeight="1">
      <c r="A33" s="8"/>
      <c r="B33" s="19" t="s">
        <v>18</v>
      </c>
      <c r="C33" s="19"/>
      <c r="D33" s="1"/>
      <c r="E33" s="9">
        <v>1017</v>
      </c>
      <c r="F33" s="9"/>
      <c r="G33" s="9" t="s">
        <v>134</v>
      </c>
    </row>
    <row r="34" spans="1:7" ht="15" customHeight="1">
      <c r="A34" s="34"/>
      <c r="B34" s="19" t="s">
        <v>72</v>
      </c>
      <c r="C34" s="19"/>
      <c r="D34" s="1"/>
      <c r="E34" s="9">
        <v>-7724</v>
      </c>
      <c r="F34" s="9"/>
      <c r="G34" s="9" t="s">
        <v>134</v>
      </c>
    </row>
    <row r="35" spans="1:7" ht="15" customHeight="1">
      <c r="A35" s="8" t="s">
        <v>73</v>
      </c>
      <c r="B35" s="19"/>
      <c r="C35" s="19"/>
      <c r="D35" s="1"/>
      <c r="E35" s="10">
        <f>+SUM(E33:E34)</f>
        <v>-6707</v>
      </c>
      <c r="F35" s="9"/>
      <c r="G35" s="10" t="s">
        <v>134</v>
      </c>
    </row>
    <row r="36" spans="1:7" ht="15" customHeight="1">
      <c r="A36" s="8"/>
      <c r="C36" s="19"/>
      <c r="D36" s="1"/>
      <c r="E36" s="9"/>
      <c r="F36" s="9"/>
      <c r="G36" s="9"/>
    </row>
    <row r="37" spans="1:7" ht="15" customHeight="1">
      <c r="A37" s="8" t="s">
        <v>302</v>
      </c>
      <c r="B37" s="19"/>
      <c r="C37" s="19"/>
      <c r="D37" s="1"/>
      <c r="E37" s="9"/>
      <c r="F37" s="9"/>
      <c r="G37" s="9"/>
    </row>
    <row r="38" spans="1:7" ht="15" customHeight="1">
      <c r="A38" s="8"/>
      <c r="B38" s="19" t="s">
        <v>317</v>
      </c>
      <c r="C38" s="19"/>
      <c r="D38" s="1"/>
      <c r="E38" s="9">
        <v>499</v>
      </c>
      <c r="F38" s="9"/>
      <c r="G38" s="9" t="s">
        <v>134</v>
      </c>
    </row>
    <row r="39" spans="1:7" ht="15" customHeight="1">
      <c r="A39" s="8"/>
      <c r="B39" s="19" t="s">
        <v>241</v>
      </c>
      <c r="C39" s="19"/>
      <c r="D39" s="1"/>
      <c r="E39" s="9">
        <v>25088</v>
      </c>
      <c r="F39" s="9"/>
      <c r="G39" s="9" t="s">
        <v>134</v>
      </c>
    </row>
    <row r="40" spans="1:7" ht="15" customHeight="1">
      <c r="A40" s="8"/>
      <c r="B40" s="19" t="s">
        <v>242</v>
      </c>
      <c r="C40" s="19"/>
      <c r="D40" s="1"/>
      <c r="E40" s="9">
        <v>-2183</v>
      </c>
      <c r="F40" s="9"/>
      <c r="G40" s="9" t="s">
        <v>134</v>
      </c>
    </row>
    <row r="41" spans="1:7" ht="15" customHeight="1">
      <c r="A41" s="16"/>
      <c r="B41" s="19" t="s">
        <v>207</v>
      </c>
      <c r="C41" s="19"/>
      <c r="D41" s="1"/>
      <c r="E41" s="9">
        <v>-172</v>
      </c>
      <c r="F41" s="9"/>
      <c r="G41" s="9" t="s">
        <v>134</v>
      </c>
    </row>
    <row r="42" spans="1:7" ht="15" customHeight="1">
      <c r="A42" s="8" t="s">
        <v>287</v>
      </c>
      <c r="B42" s="19"/>
      <c r="C42" s="19"/>
      <c r="D42" s="1"/>
      <c r="E42" s="10">
        <f>+SUM(E38:E41)</f>
        <v>23232</v>
      </c>
      <c r="F42" s="9"/>
      <c r="G42" s="10" t="s">
        <v>134</v>
      </c>
    </row>
    <row r="43" spans="1:7" ht="15.75" customHeight="1">
      <c r="A43" s="16"/>
      <c r="B43" s="19"/>
      <c r="C43" s="19"/>
      <c r="D43" s="1"/>
      <c r="E43" s="9"/>
      <c r="F43" s="9"/>
      <c r="G43" s="9"/>
    </row>
    <row r="44" spans="1:7" ht="15" customHeight="1">
      <c r="A44" s="8" t="s">
        <v>131</v>
      </c>
      <c r="B44" s="19"/>
      <c r="C44" s="19"/>
      <c r="D44" s="1"/>
      <c r="E44" s="14">
        <f>+E30+E35+E42</f>
        <v>19500</v>
      </c>
      <c r="F44" s="14"/>
      <c r="G44" s="9" t="s">
        <v>134</v>
      </c>
    </row>
    <row r="45" spans="1:7" ht="15" customHeight="1">
      <c r="A45" s="34"/>
      <c r="B45" s="19"/>
      <c r="C45" s="19"/>
      <c r="D45" s="1"/>
      <c r="E45" s="1"/>
      <c r="F45" s="1"/>
      <c r="G45" s="35"/>
    </row>
    <row r="46" spans="1:7" ht="15" customHeight="1">
      <c r="A46" s="8" t="s">
        <v>74</v>
      </c>
      <c r="B46" s="19"/>
      <c r="C46" s="19"/>
      <c r="D46" s="1"/>
      <c r="E46" s="9">
        <v>4</v>
      </c>
      <c r="F46" s="9"/>
      <c r="G46" s="9" t="s">
        <v>134</v>
      </c>
    </row>
    <row r="47" spans="1:7" ht="15" customHeight="1">
      <c r="A47" s="8"/>
      <c r="B47" s="19"/>
      <c r="C47" s="19"/>
      <c r="D47" s="1"/>
      <c r="E47" s="16"/>
      <c r="F47" s="16"/>
      <c r="G47" s="9"/>
    </row>
    <row r="48" spans="1:7" ht="15" customHeight="1" thickBot="1">
      <c r="A48" s="8" t="s">
        <v>75</v>
      </c>
      <c r="B48" s="19"/>
      <c r="C48" s="19"/>
      <c r="D48" s="1" t="s">
        <v>162</v>
      </c>
      <c r="E48" s="17">
        <f>+SUM(E44:E46)</f>
        <v>19504</v>
      </c>
      <c r="F48" s="14"/>
      <c r="G48" s="36" t="s">
        <v>134</v>
      </c>
    </row>
    <row r="49" spans="1:7" ht="15" customHeight="1" thickTop="1">
      <c r="A49" s="34"/>
      <c r="B49" s="19"/>
      <c r="C49" s="19"/>
      <c r="D49" s="1"/>
      <c r="E49" s="1"/>
      <c r="F49" s="1"/>
      <c r="G49" s="1"/>
    </row>
    <row r="50" spans="1:7" ht="15" customHeight="1">
      <c r="A50" s="34"/>
      <c r="B50" s="19"/>
      <c r="C50" s="19"/>
      <c r="D50" s="1"/>
      <c r="E50" s="1"/>
      <c r="F50" s="1"/>
      <c r="G50" s="1"/>
    </row>
    <row r="51" spans="1:7" ht="15" customHeight="1">
      <c r="A51" s="34"/>
      <c r="B51" s="19"/>
      <c r="C51" s="19"/>
      <c r="D51" s="1"/>
      <c r="E51" s="1"/>
      <c r="F51" s="1"/>
      <c r="G51" s="1"/>
    </row>
    <row r="52" spans="1:12" ht="15" customHeight="1">
      <c r="A52" s="147" t="str">
        <f>'Income Statement'!A47:K47</f>
        <v>The company was listed on 26 July 2005, hence, no comparative figures for preceding year are presented as this is the second quarterly results</v>
      </c>
      <c r="B52" s="147"/>
      <c r="C52" s="147"/>
      <c r="D52" s="147"/>
      <c r="E52" s="147"/>
      <c r="F52" s="147"/>
      <c r="G52" s="147"/>
      <c r="H52" s="147"/>
      <c r="I52" s="98"/>
      <c r="J52" s="79"/>
      <c r="K52" s="79"/>
      <c r="L52" s="79"/>
    </row>
    <row r="53" spans="1:9" ht="15" customHeight="1">
      <c r="A53" s="148" t="str">
        <f>'Income Statement'!A48:K48</f>
        <v>announced by the Group to Bursa Malaysia Securities Berhad; and the Group completed its acquisitions of subsidiary companies on 5 April 2005.</v>
      </c>
      <c r="B53" s="148"/>
      <c r="C53" s="148"/>
      <c r="D53" s="148"/>
      <c r="E53" s="148"/>
      <c r="F53" s="148"/>
      <c r="G53" s="148"/>
      <c r="H53" s="148"/>
      <c r="I53" s="148"/>
    </row>
    <row r="54" spans="1:7" ht="15" customHeight="1">
      <c r="A54" s="44"/>
      <c r="B54" s="44"/>
      <c r="C54" s="44"/>
      <c r="D54" s="44"/>
      <c r="E54" s="44"/>
      <c r="F54" s="102"/>
      <c r="G54" s="44"/>
    </row>
    <row r="55" spans="1:12" ht="12.75">
      <c r="A55" s="119" t="str">
        <f>'Balance Sheet'!A56:F56</f>
        <v>The above statement should be read in conjunction with the Audited Financial Statements for the year ended 31 December 2004</v>
      </c>
      <c r="B55" s="6"/>
      <c r="C55" s="6"/>
      <c r="D55" s="6"/>
      <c r="E55" s="6"/>
      <c r="F55" s="76"/>
      <c r="G55" s="6"/>
      <c r="H55" s="37"/>
      <c r="I55" s="6"/>
      <c r="J55" s="6"/>
      <c r="K55" s="6"/>
      <c r="L55" s="6"/>
    </row>
    <row r="56" ht="12.75">
      <c r="A56" s="118" t="str">
        <f>'Balance Sheet'!A57:F57</f>
        <v>and the accompanying notes attached to this interim financial report.</v>
      </c>
    </row>
    <row r="58" ht="12.75">
      <c r="C58" s="12" t="s">
        <v>51</v>
      </c>
    </row>
    <row r="295" spans="2:10" ht="12.75">
      <c r="B295" s="137"/>
      <c r="C295" s="137"/>
      <c r="D295" s="137"/>
      <c r="E295" s="137"/>
      <c r="F295" s="137"/>
      <c r="G295" s="137"/>
      <c r="H295" s="137"/>
      <c r="I295" s="137"/>
      <c r="J295" s="137"/>
    </row>
    <row r="296" spans="2:10" ht="12.75">
      <c r="B296" s="137"/>
      <c r="C296" s="137"/>
      <c r="D296" s="137"/>
      <c r="E296" s="137"/>
      <c r="F296" s="137"/>
      <c r="G296" s="137"/>
      <c r="H296" s="137"/>
      <c r="I296" s="137"/>
      <c r="J296" s="137"/>
    </row>
  </sheetData>
  <mergeCells count="9">
    <mergeCell ref="A1:G1"/>
    <mergeCell ref="A2:G2"/>
    <mergeCell ref="A3:G3"/>
    <mergeCell ref="A8:G8"/>
    <mergeCell ref="A5:G5"/>
    <mergeCell ref="B295:J296"/>
    <mergeCell ref="A52:H52"/>
    <mergeCell ref="A7:G7"/>
    <mergeCell ref="A53:I53"/>
  </mergeCells>
  <printOptions/>
  <pageMargins left="0.75" right="0.75" top="0.68" bottom="0.38" header="0.5" footer="0.29"/>
  <pageSetup fitToHeight="1"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R338"/>
  <sheetViews>
    <sheetView tabSelected="1" workbookViewId="0" topLeftCell="A286">
      <selection activeCell="G286" sqref="G286"/>
    </sheetView>
  </sheetViews>
  <sheetFormatPr defaultColWidth="9.33203125" defaultRowHeight="12.75"/>
  <cols>
    <col min="1" max="1" width="4.66015625" style="12" customWidth="1"/>
    <col min="2" max="2" width="2.83203125" style="12" customWidth="1"/>
    <col min="3" max="3" width="3.83203125" style="12" customWidth="1"/>
    <col min="4" max="4" width="20.5" style="12" customWidth="1"/>
    <col min="5" max="5" width="14.83203125" style="12" customWidth="1"/>
    <col min="6" max="6" width="15.16015625" style="12" customWidth="1"/>
    <col min="7" max="7" width="17" style="12" customWidth="1"/>
    <col min="8" max="8" width="15.16015625" style="12" customWidth="1"/>
    <col min="9" max="9" width="19.33203125" style="12" customWidth="1"/>
    <col min="10" max="10" width="13.33203125" style="12" customWidth="1"/>
    <col min="11" max="16384" width="9.33203125" style="12" customWidth="1"/>
  </cols>
  <sheetData>
    <row r="1" ht="15" customHeight="1">
      <c r="A1" s="104"/>
    </row>
    <row r="2" ht="13.5">
      <c r="A2" s="106"/>
    </row>
    <row r="3" ht="13.5">
      <c r="A3" s="106"/>
    </row>
    <row r="6" spans="1:2" ht="12.75">
      <c r="A6" s="11" t="s">
        <v>76</v>
      </c>
      <c r="B6" s="4" t="s">
        <v>321</v>
      </c>
    </row>
    <row r="7" spans="1:2" ht="12.75">
      <c r="A7" s="13"/>
      <c r="B7" s="4" t="s">
        <v>152</v>
      </c>
    </row>
    <row r="8" ht="12.75">
      <c r="A8" s="13"/>
    </row>
    <row r="9" spans="1:2" ht="12.75">
      <c r="A9" s="11" t="s">
        <v>77</v>
      </c>
      <c r="B9" s="4" t="s">
        <v>78</v>
      </c>
    </row>
    <row r="10" spans="1:10" ht="12.75">
      <c r="A10" s="13"/>
      <c r="B10" s="131" t="s">
        <v>320</v>
      </c>
      <c r="C10" s="131"/>
      <c r="D10" s="131"/>
      <c r="E10" s="131"/>
      <c r="F10" s="131"/>
      <c r="G10" s="131"/>
      <c r="H10" s="131"/>
      <c r="I10" s="131"/>
      <c r="J10" s="131"/>
    </row>
    <row r="11" spans="1:10" ht="12.75">
      <c r="A11" s="13"/>
      <c r="B11" s="131"/>
      <c r="C11" s="131"/>
      <c r="D11" s="131"/>
      <c r="E11" s="131"/>
      <c r="F11" s="131"/>
      <c r="G11" s="131"/>
      <c r="H11" s="131"/>
      <c r="I11" s="131"/>
      <c r="J11" s="131"/>
    </row>
    <row r="12" spans="1:10" ht="12.75">
      <c r="A12" s="13"/>
      <c r="B12" s="162"/>
      <c r="C12" s="162"/>
      <c r="D12" s="162"/>
      <c r="E12" s="162"/>
      <c r="F12" s="162"/>
      <c r="G12" s="162"/>
      <c r="H12" s="162"/>
      <c r="I12" s="162"/>
      <c r="J12" s="162"/>
    </row>
    <row r="13" ht="12.75">
      <c r="A13" s="13"/>
    </row>
    <row r="14" spans="1:10" ht="12.75">
      <c r="A14" s="13"/>
      <c r="B14" s="131" t="s">
        <v>322</v>
      </c>
      <c r="C14" s="131"/>
      <c r="D14" s="131"/>
      <c r="E14" s="131"/>
      <c r="F14" s="131"/>
      <c r="G14" s="131"/>
      <c r="H14" s="131"/>
      <c r="I14" s="131"/>
      <c r="J14" s="131"/>
    </row>
    <row r="15" spans="1:10" ht="12.75">
      <c r="A15" s="13"/>
      <c r="B15" s="131"/>
      <c r="C15" s="131"/>
      <c r="D15" s="131"/>
      <c r="E15" s="131"/>
      <c r="F15" s="131"/>
      <c r="G15" s="131"/>
      <c r="H15" s="131"/>
      <c r="I15" s="131"/>
      <c r="J15" s="131"/>
    </row>
    <row r="16" spans="1:10" ht="12.75">
      <c r="A16" s="13"/>
      <c r="B16" s="131"/>
      <c r="C16" s="131"/>
      <c r="D16" s="131"/>
      <c r="E16" s="131"/>
      <c r="F16" s="131"/>
      <c r="G16" s="131"/>
      <c r="H16" s="131"/>
      <c r="I16" s="131"/>
      <c r="J16" s="131"/>
    </row>
    <row r="17" spans="1:10" ht="12.75" customHeight="1">
      <c r="A17" s="13"/>
      <c r="B17" s="162"/>
      <c r="C17" s="162"/>
      <c r="D17" s="162"/>
      <c r="E17" s="162"/>
      <c r="F17" s="162"/>
      <c r="G17" s="162"/>
      <c r="H17" s="162"/>
      <c r="I17" s="162"/>
      <c r="J17" s="162"/>
    </row>
    <row r="18" spans="1:10" ht="12.75">
      <c r="A18" s="13"/>
      <c r="B18" s="162"/>
      <c r="C18" s="162"/>
      <c r="D18" s="162"/>
      <c r="E18" s="162"/>
      <c r="F18" s="162"/>
      <c r="G18" s="162"/>
      <c r="H18" s="162"/>
      <c r="I18" s="162"/>
      <c r="J18" s="162"/>
    </row>
    <row r="19" spans="1:10" ht="12.75">
      <c r="A19" s="13"/>
      <c r="B19" s="162"/>
      <c r="C19" s="162"/>
      <c r="D19" s="162"/>
      <c r="E19" s="162"/>
      <c r="F19" s="162"/>
      <c r="G19" s="162"/>
      <c r="H19" s="162"/>
      <c r="I19" s="162"/>
      <c r="J19" s="162"/>
    </row>
    <row r="20" ht="12.75">
      <c r="A20" s="13"/>
    </row>
    <row r="21" spans="1:2" ht="12.75">
      <c r="A21" s="11" t="s">
        <v>79</v>
      </c>
      <c r="B21" s="4" t="s">
        <v>141</v>
      </c>
    </row>
    <row r="22" spans="1:2" ht="12.75">
      <c r="A22" s="13"/>
      <c r="B22" s="12" t="s">
        <v>150</v>
      </c>
    </row>
    <row r="23" ht="12.75">
      <c r="A23" s="13"/>
    </row>
    <row r="24" spans="1:2" ht="12.75">
      <c r="A24" s="11" t="s">
        <v>80</v>
      </c>
      <c r="B24" s="4" t="s">
        <v>81</v>
      </c>
    </row>
    <row r="25" spans="1:2" ht="12.75">
      <c r="A25" s="13"/>
      <c r="B25" s="12" t="s">
        <v>151</v>
      </c>
    </row>
    <row r="26" ht="12.75">
      <c r="A26" s="13"/>
    </row>
    <row r="27" spans="1:2" ht="12.75">
      <c r="A27" s="11" t="s">
        <v>82</v>
      </c>
      <c r="B27" s="4" t="s">
        <v>83</v>
      </c>
    </row>
    <row r="28" spans="1:10" ht="12.75">
      <c r="A28" s="13"/>
      <c r="B28" s="15" t="s">
        <v>212</v>
      </c>
      <c r="C28" s="15"/>
      <c r="D28" s="15"/>
      <c r="E28" s="15"/>
      <c r="F28" s="15"/>
      <c r="G28" s="15"/>
      <c r="H28" s="15"/>
      <c r="I28" s="15"/>
      <c r="J28" s="15"/>
    </row>
    <row r="29" ht="12.75">
      <c r="A29" s="13"/>
    </row>
    <row r="30" spans="1:2" ht="12.75">
      <c r="A30" s="11" t="s">
        <v>84</v>
      </c>
      <c r="B30" s="4" t="s">
        <v>85</v>
      </c>
    </row>
    <row r="31" spans="1:10" ht="12.75">
      <c r="A31" s="13"/>
      <c r="B31" s="161" t="s">
        <v>30</v>
      </c>
      <c r="C31" s="161"/>
      <c r="D31" s="161"/>
      <c r="E31" s="161"/>
      <c r="F31" s="161"/>
      <c r="G31" s="161"/>
      <c r="H31" s="161"/>
      <c r="I31" s="161"/>
      <c r="J31" s="161"/>
    </row>
    <row r="32" ht="12.75">
      <c r="A32" s="13"/>
    </row>
    <row r="33" spans="1:2" ht="12.75">
      <c r="A33" s="11" t="s">
        <v>86</v>
      </c>
      <c r="B33" s="4" t="s">
        <v>87</v>
      </c>
    </row>
    <row r="34" spans="1:10" ht="12.75">
      <c r="A34" s="13"/>
      <c r="B34" s="160" t="s">
        <v>249</v>
      </c>
      <c r="C34" s="160"/>
      <c r="D34" s="160"/>
      <c r="E34" s="160"/>
      <c r="F34" s="160"/>
      <c r="G34" s="160"/>
      <c r="H34" s="160"/>
      <c r="I34" s="160"/>
      <c r="J34" s="160"/>
    </row>
    <row r="35" spans="1:10" ht="12.75">
      <c r="A35" s="13"/>
      <c r="B35" s="160"/>
      <c r="C35" s="160"/>
      <c r="D35" s="160"/>
      <c r="E35" s="160"/>
      <c r="F35" s="160"/>
      <c r="G35" s="160"/>
      <c r="H35" s="160"/>
      <c r="I35" s="160"/>
      <c r="J35" s="160"/>
    </row>
    <row r="36" spans="1:10" ht="12.75">
      <c r="A36" s="13"/>
      <c r="B36" s="160"/>
      <c r="C36" s="160"/>
      <c r="D36" s="160"/>
      <c r="E36" s="160"/>
      <c r="F36" s="160"/>
      <c r="G36" s="160"/>
      <c r="H36" s="160"/>
      <c r="I36" s="160"/>
      <c r="J36" s="160"/>
    </row>
    <row r="37" spans="1:10" ht="12.75">
      <c r="A37" s="13"/>
      <c r="B37" s="160"/>
      <c r="C37" s="160"/>
      <c r="D37" s="160"/>
      <c r="E37" s="160"/>
      <c r="F37" s="160"/>
      <c r="G37" s="160"/>
      <c r="H37" s="160"/>
      <c r="I37" s="160"/>
      <c r="J37" s="160"/>
    </row>
    <row r="38" spans="1:10" ht="12.75">
      <c r="A38" s="13"/>
      <c r="B38" s="22"/>
      <c r="C38" s="22"/>
      <c r="D38" s="22"/>
      <c r="E38" s="22"/>
      <c r="F38" s="22"/>
      <c r="G38" s="22"/>
      <c r="H38" s="22"/>
      <c r="I38" s="22"/>
      <c r="J38" s="22"/>
    </row>
    <row r="39" spans="1:10" ht="12.75">
      <c r="A39" s="13"/>
      <c r="B39" s="131" t="s">
        <v>323</v>
      </c>
      <c r="C39" s="131"/>
      <c r="D39" s="131"/>
      <c r="E39" s="131"/>
      <c r="F39" s="131"/>
      <c r="G39" s="131"/>
      <c r="H39" s="131"/>
      <c r="I39" s="131"/>
      <c r="J39" s="131"/>
    </row>
    <row r="40" spans="1:10" ht="12.75">
      <c r="A40" s="13"/>
      <c r="B40" s="131"/>
      <c r="C40" s="131"/>
      <c r="D40" s="131"/>
      <c r="E40" s="131"/>
      <c r="F40" s="131"/>
      <c r="G40" s="131"/>
      <c r="H40" s="131"/>
      <c r="I40" s="131"/>
      <c r="J40" s="131"/>
    </row>
    <row r="41" spans="1:10" ht="12.75">
      <c r="A41" s="13"/>
      <c r="B41" s="22"/>
      <c r="C41" s="22"/>
      <c r="D41" s="22"/>
      <c r="E41" s="22"/>
      <c r="F41" s="22"/>
      <c r="G41" s="22"/>
      <c r="H41" s="22"/>
      <c r="I41" s="22"/>
      <c r="J41" s="22"/>
    </row>
    <row r="42" spans="1:10" ht="12.75">
      <c r="A42" s="13"/>
      <c r="B42" s="131" t="s">
        <v>250</v>
      </c>
      <c r="C42" s="131"/>
      <c r="D42" s="131"/>
      <c r="E42" s="131"/>
      <c r="F42" s="131"/>
      <c r="G42" s="131"/>
      <c r="H42" s="131"/>
      <c r="I42" s="131"/>
      <c r="J42" s="131"/>
    </row>
    <row r="43" spans="1:10" ht="12.75">
      <c r="A43" s="13"/>
      <c r="B43" s="131"/>
      <c r="C43" s="131"/>
      <c r="D43" s="131"/>
      <c r="E43" s="131"/>
      <c r="F43" s="131"/>
      <c r="G43" s="131"/>
      <c r="H43" s="131"/>
      <c r="I43" s="131"/>
      <c r="J43" s="131"/>
    </row>
    <row r="44" spans="1:10" ht="12.75">
      <c r="A44" s="13"/>
      <c r="B44" s="22"/>
      <c r="C44" s="22"/>
      <c r="D44" s="22"/>
      <c r="E44" s="22"/>
      <c r="F44" s="22"/>
      <c r="G44" s="22"/>
      <c r="H44" s="22"/>
      <c r="I44" s="22"/>
      <c r="J44" s="22"/>
    </row>
    <row r="45" spans="1:2" ht="12.75">
      <c r="A45" s="11" t="s">
        <v>88</v>
      </c>
      <c r="B45" s="4" t="s">
        <v>89</v>
      </c>
    </row>
    <row r="46" spans="1:10" ht="12.75">
      <c r="A46" s="11"/>
      <c r="B46" s="15" t="s">
        <v>31</v>
      </c>
      <c r="C46" s="15"/>
      <c r="D46" s="15"/>
      <c r="E46" s="15"/>
      <c r="F46" s="15"/>
      <c r="G46" s="15"/>
      <c r="H46" s="15"/>
      <c r="I46" s="15"/>
      <c r="J46" s="15"/>
    </row>
    <row r="47" ht="12.75">
      <c r="A47" s="13"/>
    </row>
    <row r="48" spans="1:4" ht="12.75">
      <c r="A48" s="57" t="s">
        <v>90</v>
      </c>
      <c r="B48" s="58" t="s">
        <v>91</v>
      </c>
      <c r="C48" s="27"/>
      <c r="D48" s="27"/>
    </row>
    <row r="49" spans="1:10" ht="12.75">
      <c r="A49" s="59"/>
      <c r="B49" s="60" t="s">
        <v>274</v>
      </c>
      <c r="C49" s="60"/>
      <c r="D49" s="60"/>
      <c r="E49" s="15"/>
      <c r="F49" s="15"/>
      <c r="G49" s="15"/>
      <c r="H49" s="15"/>
      <c r="I49" s="15"/>
      <c r="J49" s="15"/>
    </row>
    <row r="50" spans="1:10" ht="12.75">
      <c r="A50" s="59"/>
      <c r="B50" s="60"/>
      <c r="C50" s="60"/>
      <c r="D50" s="60"/>
      <c r="E50" s="6" t="s">
        <v>196</v>
      </c>
      <c r="F50" s="108" t="s">
        <v>196</v>
      </c>
      <c r="G50" s="6" t="s">
        <v>196</v>
      </c>
      <c r="H50" s="108" t="s">
        <v>196</v>
      </c>
      <c r="I50" s="15"/>
      <c r="J50" s="15"/>
    </row>
    <row r="51" spans="1:10" ht="12.75">
      <c r="A51" s="59"/>
      <c r="B51" s="60"/>
      <c r="C51" s="60"/>
      <c r="D51" s="60"/>
      <c r="E51" s="6" t="s">
        <v>244</v>
      </c>
      <c r="F51" s="108" t="s">
        <v>244</v>
      </c>
      <c r="G51" s="6" t="s">
        <v>215</v>
      </c>
      <c r="H51" s="108" t="s">
        <v>247</v>
      </c>
      <c r="I51" s="15"/>
      <c r="J51" s="15"/>
    </row>
    <row r="52" spans="1:10" ht="12.75">
      <c r="A52" s="59"/>
      <c r="B52" s="60"/>
      <c r="C52" s="60"/>
      <c r="D52" s="60"/>
      <c r="E52" s="6" t="s">
        <v>221</v>
      </c>
      <c r="F52" s="108" t="s">
        <v>221</v>
      </c>
      <c r="G52" s="6" t="s">
        <v>197</v>
      </c>
      <c r="H52" s="108" t="s">
        <v>217</v>
      </c>
      <c r="I52" s="15"/>
      <c r="J52" s="15"/>
    </row>
    <row r="53" spans="1:10" ht="12.75">
      <c r="A53" s="59"/>
      <c r="B53" s="60"/>
      <c r="C53" s="60"/>
      <c r="D53" s="60"/>
      <c r="E53" s="6" t="s">
        <v>26</v>
      </c>
      <c r="F53" s="109" t="s">
        <v>246</v>
      </c>
      <c r="G53" s="6" t="s">
        <v>26</v>
      </c>
      <c r="H53" s="109" t="s">
        <v>246</v>
      </c>
      <c r="I53" s="15"/>
      <c r="J53" s="15"/>
    </row>
    <row r="54" spans="1:10" ht="12.75">
      <c r="A54" s="59"/>
      <c r="B54" s="60"/>
      <c r="C54" s="60"/>
      <c r="D54" s="60"/>
      <c r="F54" s="110"/>
      <c r="G54" s="15"/>
      <c r="H54" s="112"/>
      <c r="I54" s="15"/>
      <c r="J54" s="15"/>
    </row>
    <row r="55" spans="1:10" ht="12.75">
      <c r="A55" s="59"/>
      <c r="B55" s="60"/>
      <c r="C55" s="60"/>
      <c r="D55" t="s">
        <v>25</v>
      </c>
      <c r="E55" s="23">
        <v>10017</v>
      </c>
      <c r="F55" s="111">
        <f>E55/$E$64</f>
        <v>0.4250434930199007</v>
      </c>
      <c r="G55" s="80">
        <v>8633</v>
      </c>
      <c r="H55" s="113">
        <f>G55/$G$64</f>
        <v>0.573278438143303</v>
      </c>
      <c r="I55" s="15"/>
      <c r="J55" s="15"/>
    </row>
    <row r="56" spans="1:10" ht="12.75">
      <c r="A56" s="59"/>
      <c r="B56" s="60"/>
      <c r="C56" s="60"/>
      <c r="D56" t="s">
        <v>21</v>
      </c>
      <c r="E56" s="23">
        <v>4512</v>
      </c>
      <c r="F56" s="111">
        <f aca="true" t="shared" si="0" ref="F56:F64">E56/$E$64</f>
        <v>0.19145415199219248</v>
      </c>
      <c r="G56" s="80">
        <v>1739</v>
      </c>
      <c r="H56" s="113">
        <f aca="true" t="shared" si="1" ref="H56:H64">G56/$G$64</f>
        <v>0.11547911547911548</v>
      </c>
      <c r="I56" s="15"/>
      <c r="J56" s="15"/>
    </row>
    <row r="57" spans="1:10" ht="12.75">
      <c r="A57" s="59"/>
      <c r="B57" s="60"/>
      <c r="C57" s="60"/>
      <c r="D57" t="s">
        <v>24</v>
      </c>
      <c r="E57" s="23">
        <v>2344</v>
      </c>
      <c r="F57" s="111">
        <f t="shared" si="0"/>
        <v>0.09946111087537658</v>
      </c>
      <c r="G57" s="80">
        <v>1249</v>
      </c>
      <c r="H57" s="113">
        <f t="shared" si="1"/>
        <v>0.08294043429178564</v>
      </c>
      <c r="I57" s="15"/>
      <c r="J57" s="15"/>
    </row>
    <row r="58" spans="1:10" ht="12.75">
      <c r="A58" s="59"/>
      <c r="B58" s="60"/>
      <c r="C58" s="60"/>
      <c r="D58" t="s">
        <v>32</v>
      </c>
      <c r="E58" s="23">
        <v>1782</v>
      </c>
      <c r="F58" s="111">
        <f t="shared" si="0"/>
        <v>0.07561420630542708</v>
      </c>
      <c r="G58" s="80">
        <v>1109</v>
      </c>
      <c r="H58" s="113">
        <f t="shared" si="1"/>
        <v>0.07364366823826284</v>
      </c>
      <c r="I58" s="15"/>
      <c r="J58" s="15"/>
    </row>
    <row r="59" spans="1:10" ht="12.75">
      <c r="A59" s="59"/>
      <c r="B59" s="60"/>
      <c r="C59" s="60"/>
      <c r="D59" t="s">
        <v>22</v>
      </c>
      <c r="E59" s="23">
        <v>1801</v>
      </c>
      <c r="F59" s="111">
        <f t="shared" si="0"/>
        <v>0.07642041838163534</v>
      </c>
      <c r="G59" s="80">
        <v>916</v>
      </c>
      <c r="H59" s="113">
        <f t="shared" si="1"/>
        <v>0.06082741217876353</v>
      </c>
      <c r="I59" s="15"/>
      <c r="J59" s="15"/>
    </row>
    <row r="60" spans="1:10" ht="12.75">
      <c r="A60" s="59"/>
      <c r="B60" s="60"/>
      <c r="C60" s="60"/>
      <c r="D60" t="s">
        <v>23</v>
      </c>
      <c r="E60" s="23">
        <v>1125</v>
      </c>
      <c r="F60" s="111">
        <f t="shared" si="0"/>
        <v>0.047736241354436285</v>
      </c>
      <c r="G60" s="80">
        <v>730</v>
      </c>
      <c r="H60" s="113">
        <f t="shared" si="1"/>
        <v>0.048475994421940366</v>
      </c>
      <c r="I60" s="15"/>
      <c r="J60" s="15"/>
    </row>
    <row r="61" spans="1:10" ht="12.75">
      <c r="A61" s="59"/>
      <c r="B61" s="60"/>
      <c r="C61" s="60"/>
      <c r="D61" t="s">
        <v>33</v>
      </c>
      <c r="E61" s="23">
        <v>1542</v>
      </c>
      <c r="F61" s="111">
        <f t="shared" si="0"/>
        <v>0.06543047481648068</v>
      </c>
      <c r="G61" s="80">
        <v>672</v>
      </c>
      <c r="H61" s="113">
        <f t="shared" si="1"/>
        <v>0.04462447705690949</v>
      </c>
      <c r="I61" s="15"/>
      <c r="J61" s="15"/>
    </row>
    <row r="62" spans="1:10" ht="12.75">
      <c r="A62" s="59"/>
      <c r="B62" s="60"/>
      <c r="C62" s="60"/>
      <c r="D62" t="s">
        <v>245</v>
      </c>
      <c r="E62" s="23">
        <v>401</v>
      </c>
      <c r="F62" s="111">
        <f t="shared" si="0"/>
        <v>0.017015318029447956</v>
      </c>
      <c r="G62" s="80">
        <v>0</v>
      </c>
      <c r="H62" s="113">
        <f t="shared" si="1"/>
        <v>0</v>
      </c>
      <c r="I62" s="15"/>
      <c r="J62" s="15"/>
    </row>
    <row r="63" spans="1:10" ht="12.75">
      <c r="A63" s="59"/>
      <c r="B63" s="60"/>
      <c r="C63" s="60"/>
      <c r="D63" t="s">
        <v>161</v>
      </c>
      <c r="E63" s="23">
        <v>43</v>
      </c>
      <c r="F63" s="111">
        <f t="shared" si="0"/>
        <v>0.0018245852251028982</v>
      </c>
      <c r="G63" s="80">
        <v>11</v>
      </c>
      <c r="H63" s="113">
        <f t="shared" si="1"/>
        <v>0.0007304601899196494</v>
      </c>
      <c r="I63" s="15"/>
      <c r="J63" s="15"/>
    </row>
    <row r="64" spans="1:10" ht="13.5" thickBot="1">
      <c r="A64" s="59"/>
      <c r="B64" s="60"/>
      <c r="C64" s="60"/>
      <c r="D64" s="60"/>
      <c r="E64" s="65">
        <f>SUM(E55:E63)</f>
        <v>23567</v>
      </c>
      <c r="F64" s="111">
        <f t="shared" si="0"/>
        <v>1</v>
      </c>
      <c r="G64" s="67">
        <f>SUM(G55:G63)</f>
        <v>15059</v>
      </c>
      <c r="H64" s="113">
        <f t="shared" si="1"/>
        <v>1</v>
      </c>
      <c r="I64" s="15"/>
      <c r="J64" s="15"/>
    </row>
    <row r="65" spans="1:10" ht="13.5" thickTop="1">
      <c r="A65" s="59"/>
      <c r="B65" s="60"/>
      <c r="C65" s="60"/>
      <c r="D65" s="60"/>
      <c r="E65" s="15"/>
      <c r="F65" s="15"/>
      <c r="G65" s="15"/>
      <c r="H65" s="15"/>
      <c r="I65" s="15"/>
      <c r="J65" s="15"/>
    </row>
    <row r="66" spans="1:10" ht="12.75">
      <c r="A66" s="59"/>
      <c r="B66" s="60"/>
      <c r="C66" s="60"/>
      <c r="D66" s="60"/>
      <c r="E66" s="15"/>
      <c r="F66" s="15"/>
      <c r="G66" s="15"/>
      <c r="H66" s="15"/>
      <c r="I66" s="15"/>
      <c r="J66" s="15"/>
    </row>
    <row r="67" spans="1:10" ht="12.75">
      <c r="A67" s="59"/>
      <c r="B67" s="60"/>
      <c r="C67" s="60"/>
      <c r="D67" s="60"/>
      <c r="E67" s="15"/>
      <c r="F67" s="15"/>
      <c r="G67" s="15"/>
      <c r="H67" s="15"/>
      <c r="I67" s="15"/>
      <c r="J67" s="15"/>
    </row>
    <row r="68" spans="1:10" ht="12.75">
      <c r="A68" s="59"/>
      <c r="B68" s="60"/>
      <c r="C68" s="60"/>
      <c r="D68" s="60"/>
      <c r="E68" s="15"/>
      <c r="F68" s="15"/>
      <c r="G68" s="15"/>
      <c r="H68" s="15"/>
      <c r="I68" s="15"/>
      <c r="J68" s="15"/>
    </row>
    <row r="69" spans="1:10" ht="12.75">
      <c r="A69" s="59"/>
      <c r="B69" s="60"/>
      <c r="C69" s="60"/>
      <c r="D69" s="60"/>
      <c r="E69" s="15"/>
      <c r="F69" s="15"/>
      <c r="G69" s="15"/>
      <c r="H69" s="15"/>
      <c r="I69" s="15"/>
      <c r="J69" s="15"/>
    </row>
    <row r="70" spans="1:10" ht="12.75">
      <c r="A70" s="59"/>
      <c r="B70" s="60"/>
      <c r="C70" s="60"/>
      <c r="D70" s="60"/>
      <c r="E70" s="15"/>
      <c r="F70" s="15"/>
      <c r="G70" s="15"/>
      <c r="H70" s="15"/>
      <c r="I70" s="15"/>
      <c r="J70" s="15"/>
    </row>
    <row r="71" spans="1:2" ht="12.75" customHeight="1">
      <c r="A71" s="11" t="s">
        <v>92</v>
      </c>
      <c r="B71" s="4" t="s">
        <v>123</v>
      </c>
    </row>
    <row r="72" spans="1:10" ht="12.75">
      <c r="A72" s="13"/>
      <c r="B72" s="161" t="s">
        <v>153</v>
      </c>
      <c r="C72" s="161"/>
      <c r="D72" s="161"/>
      <c r="E72" s="161"/>
      <c r="F72" s="161"/>
      <c r="G72" s="161"/>
      <c r="H72" s="161"/>
      <c r="I72" s="161"/>
      <c r="J72" s="161"/>
    </row>
    <row r="73" spans="1:10" ht="12.75">
      <c r="A73" s="13"/>
      <c r="B73" s="103"/>
      <c r="C73" s="103"/>
      <c r="D73" s="103"/>
      <c r="E73" s="103"/>
      <c r="F73" s="103"/>
      <c r="G73" s="103"/>
      <c r="H73" s="103"/>
      <c r="I73" s="103"/>
      <c r="J73" s="103"/>
    </row>
    <row r="74" ht="12.75">
      <c r="A74" s="13"/>
    </row>
    <row r="75" spans="1:2" ht="12.75">
      <c r="A75" s="11" t="s">
        <v>93</v>
      </c>
      <c r="B75" s="4" t="s">
        <v>125</v>
      </c>
    </row>
    <row r="76" spans="1:10" ht="12.75">
      <c r="A76" s="13"/>
      <c r="B76" s="103" t="s">
        <v>248</v>
      </c>
      <c r="C76" s="22"/>
      <c r="D76" s="22"/>
      <c r="E76" s="22"/>
      <c r="F76" s="22"/>
      <c r="G76" s="22"/>
      <c r="H76" s="22"/>
      <c r="I76" s="22"/>
      <c r="J76" s="22"/>
    </row>
    <row r="77" spans="1:10" ht="12.75">
      <c r="A77" s="13"/>
      <c r="B77" s="22"/>
      <c r="C77" s="22"/>
      <c r="D77" s="22"/>
      <c r="E77" s="22"/>
      <c r="F77" s="22"/>
      <c r="G77" s="22"/>
      <c r="H77" s="22"/>
      <c r="I77" s="22"/>
      <c r="J77" s="22"/>
    </row>
    <row r="78" spans="1:10" ht="12.75">
      <c r="A78" s="13"/>
      <c r="B78" s="22"/>
      <c r="C78" s="22"/>
      <c r="D78" s="22"/>
      <c r="E78" s="22"/>
      <c r="F78" s="22"/>
      <c r="G78" s="22"/>
      <c r="H78" s="22"/>
      <c r="I78" s="22"/>
      <c r="J78" s="22"/>
    </row>
    <row r="79" spans="1:2" ht="12.75">
      <c r="A79" s="11" t="s">
        <v>94</v>
      </c>
      <c r="B79" s="4" t="s">
        <v>128</v>
      </c>
    </row>
    <row r="80" spans="1:10" ht="12.75">
      <c r="A80" s="13"/>
      <c r="B80" s="137" t="s">
        <v>324</v>
      </c>
      <c r="C80" s="137"/>
      <c r="D80" s="137"/>
      <c r="E80" s="137"/>
      <c r="F80" s="137"/>
      <c r="G80" s="137"/>
      <c r="H80" s="137"/>
      <c r="I80" s="137"/>
      <c r="J80" s="137"/>
    </row>
    <row r="81" spans="1:10" ht="12.75">
      <c r="A81" s="13"/>
      <c r="B81" s="137"/>
      <c r="C81" s="137"/>
      <c r="D81" s="137"/>
      <c r="E81" s="137"/>
      <c r="F81" s="137"/>
      <c r="G81" s="137"/>
      <c r="H81" s="137"/>
      <c r="I81" s="137"/>
      <c r="J81" s="137"/>
    </row>
    <row r="82" spans="1:10" ht="12.75">
      <c r="A82" s="13"/>
      <c r="B82" s="15"/>
      <c r="C82" s="15"/>
      <c r="D82" s="15"/>
      <c r="E82" s="15"/>
      <c r="F82" s="15"/>
      <c r="G82" s="15"/>
      <c r="H82" s="15"/>
      <c r="I82" s="15"/>
      <c r="J82" s="15"/>
    </row>
    <row r="83" spans="1:10" ht="12.75">
      <c r="A83" s="13"/>
      <c r="B83" s="15" t="s">
        <v>43</v>
      </c>
      <c r="C83" s="133" t="s">
        <v>282</v>
      </c>
      <c r="D83" s="134"/>
      <c r="E83" s="134"/>
      <c r="F83" s="134"/>
      <c r="G83" s="134"/>
      <c r="H83" s="134"/>
      <c r="I83" s="134"/>
      <c r="J83" s="134"/>
    </row>
    <row r="84" spans="1:10" ht="12.75">
      <c r="A84" s="13"/>
      <c r="B84" s="15"/>
      <c r="C84" s="134"/>
      <c r="D84" s="134"/>
      <c r="E84" s="134"/>
      <c r="F84" s="134"/>
      <c r="G84" s="134"/>
      <c r="H84" s="134"/>
      <c r="I84" s="134"/>
      <c r="J84" s="134"/>
    </row>
    <row r="85" spans="1:10" ht="12.75">
      <c r="A85" s="13"/>
      <c r="B85" s="51"/>
      <c r="C85" s="134"/>
      <c r="D85" s="134"/>
      <c r="E85" s="134"/>
      <c r="F85" s="134"/>
      <c r="G85" s="134"/>
      <c r="H85" s="134"/>
      <c r="I85" s="134"/>
      <c r="J85" s="134"/>
    </row>
    <row r="86" ht="12.75" customHeight="1">
      <c r="A86" s="13"/>
    </row>
    <row r="87" spans="1:10" ht="12.75" customHeight="1">
      <c r="A87" s="13"/>
      <c r="B87" s="15" t="s">
        <v>154</v>
      </c>
      <c r="C87" s="133" t="s">
        <v>283</v>
      </c>
      <c r="D87" s="134"/>
      <c r="E87" s="134"/>
      <c r="F87" s="134"/>
      <c r="G87" s="134"/>
      <c r="H87" s="134"/>
      <c r="I87" s="134"/>
      <c r="J87" s="134"/>
    </row>
    <row r="88" spans="1:10" ht="12.75" customHeight="1">
      <c r="A88" s="13"/>
      <c r="B88" s="15"/>
      <c r="C88" s="134"/>
      <c r="D88" s="134"/>
      <c r="E88" s="134"/>
      <c r="F88" s="134"/>
      <c r="G88" s="134"/>
      <c r="H88" s="134"/>
      <c r="I88" s="134"/>
      <c r="J88" s="134"/>
    </row>
    <row r="89" spans="1:10" ht="12.75" customHeight="1">
      <c r="A89" s="13"/>
      <c r="B89" s="51"/>
      <c r="C89" s="134"/>
      <c r="D89" s="134"/>
      <c r="E89" s="134"/>
      <c r="F89" s="134"/>
      <c r="G89" s="134"/>
      <c r="H89" s="134"/>
      <c r="I89" s="134"/>
      <c r="J89" s="134"/>
    </row>
    <row r="90" spans="1:10" ht="12.75" customHeight="1">
      <c r="A90" s="13"/>
      <c r="B90" s="51"/>
      <c r="C90" s="52"/>
      <c r="D90" s="52"/>
      <c r="E90" s="52"/>
      <c r="F90" s="52"/>
      <c r="G90" s="52"/>
      <c r="H90" s="52"/>
      <c r="I90" s="52"/>
      <c r="J90" s="52"/>
    </row>
    <row r="91" spans="1:10" ht="12.75">
      <c r="A91" s="13"/>
      <c r="B91" s="15" t="s">
        <v>165</v>
      </c>
      <c r="C91" s="133" t="s">
        <v>251</v>
      </c>
      <c r="D91" s="134"/>
      <c r="E91" s="134"/>
      <c r="F91" s="134"/>
      <c r="G91" s="134"/>
      <c r="H91" s="134"/>
      <c r="I91" s="134"/>
      <c r="J91" s="134"/>
    </row>
    <row r="92" ht="12.75">
      <c r="A92" s="13"/>
    </row>
    <row r="93" spans="1:2" ht="12.75">
      <c r="A93" s="13"/>
      <c r="B93" s="12" t="s">
        <v>34</v>
      </c>
    </row>
    <row r="94" ht="12.75">
      <c r="A94" s="13"/>
    </row>
    <row r="95" ht="12.75">
      <c r="A95" s="13"/>
    </row>
    <row r="96" spans="1:2" ht="12.75">
      <c r="A96" s="11" t="s">
        <v>95</v>
      </c>
      <c r="B96" s="4" t="s">
        <v>310</v>
      </c>
    </row>
    <row r="97" spans="1:2" ht="12.75">
      <c r="A97" s="13"/>
      <c r="B97" s="12" t="s">
        <v>311</v>
      </c>
    </row>
    <row r="98" ht="12.75">
      <c r="A98" s="13"/>
    </row>
    <row r="99" ht="12.75">
      <c r="A99" s="13"/>
    </row>
    <row r="100" spans="1:2" ht="12.75">
      <c r="A100" s="11" t="s">
        <v>96</v>
      </c>
      <c r="B100" s="4" t="s">
        <v>97</v>
      </c>
    </row>
    <row r="101" spans="1:10" ht="11.25" customHeight="1">
      <c r="A101" s="11"/>
      <c r="B101" s="4"/>
      <c r="G101" s="11"/>
      <c r="H101" s="11"/>
      <c r="I101" s="11" t="s">
        <v>254</v>
      </c>
      <c r="J101" s="11"/>
    </row>
    <row r="102" spans="1:10" ht="12.75">
      <c r="A102" s="11"/>
      <c r="B102" s="4"/>
      <c r="G102" s="11"/>
      <c r="H102" s="11"/>
      <c r="I102" s="11" t="s">
        <v>221</v>
      </c>
      <c r="J102" s="11"/>
    </row>
    <row r="103" spans="1:10" ht="12" customHeight="1">
      <c r="A103" s="11"/>
      <c r="B103" s="4"/>
      <c r="G103" s="11"/>
      <c r="H103" s="11"/>
      <c r="I103" s="11" t="s">
        <v>26</v>
      </c>
      <c r="J103" s="11"/>
    </row>
    <row r="104" spans="1:10" ht="12.75">
      <c r="A104" s="11"/>
      <c r="B104" s="4"/>
      <c r="C104" s="12" t="s">
        <v>178</v>
      </c>
      <c r="G104" s="23"/>
      <c r="H104" s="21"/>
      <c r="I104" s="23"/>
      <c r="J104" s="21"/>
    </row>
    <row r="105" spans="1:10" ht="13.5" thickBot="1">
      <c r="A105" s="11"/>
      <c r="B105" s="4"/>
      <c r="C105" s="82" t="s">
        <v>214</v>
      </c>
      <c r="D105" s="82"/>
      <c r="G105" s="23"/>
      <c r="H105" s="21"/>
      <c r="I105" s="18">
        <v>1370</v>
      </c>
      <c r="J105" s="21"/>
    </row>
    <row r="106" spans="1:7" ht="13.5" thickTop="1">
      <c r="A106" s="13"/>
      <c r="G106" s="25"/>
    </row>
    <row r="107" spans="1:7" ht="12.75">
      <c r="A107" s="13"/>
      <c r="G107" s="25"/>
    </row>
    <row r="108" spans="1:2" ht="12.75">
      <c r="A108" s="11" t="s">
        <v>98</v>
      </c>
      <c r="B108" s="4" t="s">
        <v>99</v>
      </c>
    </row>
    <row r="109" spans="1:2" ht="12.75">
      <c r="A109" s="13"/>
      <c r="B109" s="12" t="s">
        <v>252</v>
      </c>
    </row>
    <row r="110" spans="1:9" ht="12.75">
      <c r="A110" s="13"/>
      <c r="I110" s="6" t="s">
        <v>244</v>
      </c>
    </row>
    <row r="111" spans="1:9" ht="12.75">
      <c r="A111" s="13"/>
      <c r="I111" s="6" t="s">
        <v>221</v>
      </c>
    </row>
    <row r="112" spans="1:9" ht="12.75">
      <c r="A112" s="13"/>
      <c r="I112" s="6" t="s">
        <v>26</v>
      </c>
    </row>
    <row r="113" spans="1:9" ht="12.75">
      <c r="A113" s="13"/>
      <c r="B113" s="12" t="s">
        <v>284</v>
      </c>
      <c r="I113" s="6"/>
    </row>
    <row r="114" spans="1:9" ht="13.5" thickBot="1">
      <c r="A114" s="13"/>
      <c r="C114" s="12" t="s">
        <v>275</v>
      </c>
      <c r="I114" s="18">
        <v>1526</v>
      </c>
    </row>
    <row r="115" spans="1:2" ht="13.5" thickTop="1">
      <c r="A115" s="13"/>
      <c r="B115" s="12" t="s">
        <v>285</v>
      </c>
    </row>
    <row r="116" spans="1:9" ht="12.75">
      <c r="A116" s="13"/>
      <c r="C116" s="83" t="s">
        <v>276</v>
      </c>
      <c r="I116" s="53">
        <v>1618</v>
      </c>
    </row>
    <row r="117" spans="1:9" ht="13.5" thickBot="1">
      <c r="A117" s="13"/>
      <c r="C117" s="83" t="s">
        <v>280</v>
      </c>
      <c r="I117" s="18">
        <v>9</v>
      </c>
    </row>
    <row r="118" spans="1:9" ht="13.5" thickTop="1">
      <c r="A118" s="13"/>
      <c r="B118" s="12" t="s">
        <v>286</v>
      </c>
      <c r="C118" s="83"/>
      <c r="I118" s="53"/>
    </row>
    <row r="119" spans="1:9" ht="13.5" thickBot="1">
      <c r="A119" s="13"/>
      <c r="C119" s="83" t="s">
        <v>279</v>
      </c>
      <c r="I119" s="18">
        <v>271</v>
      </c>
    </row>
    <row r="120" spans="1:9" ht="13.5" thickTop="1">
      <c r="A120" s="13"/>
      <c r="C120" s="83"/>
      <c r="I120" s="53"/>
    </row>
    <row r="121" ht="12.75">
      <c r="A121" s="13"/>
    </row>
    <row r="122" spans="1:10" ht="12.75">
      <c r="A122" s="13"/>
      <c r="B122" s="105" t="s">
        <v>281</v>
      </c>
      <c r="C122" s="105"/>
      <c r="D122" s="105"/>
      <c r="E122" s="105"/>
      <c r="F122" s="105"/>
      <c r="G122" s="105"/>
      <c r="H122" s="105"/>
      <c r="I122" s="105"/>
      <c r="J122" s="105"/>
    </row>
    <row r="123" spans="1:10" ht="12.75">
      <c r="A123" s="13"/>
      <c r="B123" s="105"/>
      <c r="C123" s="105"/>
      <c r="D123" s="105"/>
      <c r="E123" s="105"/>
      <c r="F123" s="105"/>
      <c r="G123" s="105"/>
      <c r="H123" s="105"/>
      <c r="I123" s="105"/>
      <c r="J123" s="105"/>
    </row>
    <row r="124" spans="1:10" ht="12.75">
      <c r="A124" s="13"/>
      <c r="B124" s="105" t="s">
        <v>326</v>
      </c>
      <c r="C124" s="105"/>
      <c r="D124" s="105"/>
      <c r="E124" s="105"/>
      <c r="F124" s="105"/>
      <c r="G124" s="105"/>
      <c r="H124" s="105"/>
      <c r="I124" s="105"/>
      <c r="J124" s="105"/>
    </row>
    <row r="125" spans="1:10" ht="12.75">
      <c r="A125" s="13"/>
      <c r="B125" s="105"/>
      <c r="C125" s="105"/>
      <c r="D125" s="105"/>
      <c r="E125" s="105"/>
      <c r="F125" s="105"/>
      <c r="G125" s="105"/>
      <c r="H125" s="105"/>
      <c r="I125" s="105"/>
      <c r="J125" s="105"/>
    </row>
    <row r="126" spans="1:10" ht="12.75">
      <c r="A126" s="13"/>
      <c r="B126" s="137" t="s">
        <v>277</v>
      </c>
      <c r="C126" s="137"/>
      <c r="D126" s="137"/>
      <c r="E126" s="137"/>
      <c r="F126" s="137"/>
      <c r="G126" s="137"/>
      <c r="H126" s="137"/>
      <c r="I126" s="137"/>
      <c r="J126" s="137"/>
    </row>
    <row r="127" spans="1:10" ht="12.75">
      <c r="A127" s="13"/>
      <c r="B127" s="137"/>
      <c r="C127" s="137"/>
      <c r="D127" s="137"/>
      <c r="E127" s="137"/>
      <c r="F127" s="137"/>
      <c r="G127" s="137"/>
      <c r="H127" s="137"/>
      <c r="I127" s="137"/>
      <c r="J127" s="137"/>
    </row>
    <row r="128" ht="12.75">
      <c r="A128" s="13"/>
    </row>
    <row r="129" ht="12.75">
      <c r="A129" s="13"/>
    </row>
    <row r="130" ht="12.75">
      <c r="A130" s="13"/>
    </row>
    <row r="131" ht="12.75">
      <c r="A131" s="13"/>
    </row>
    <row r="132" ht="12.75">
      <c r="A132" s="13"/>
    </row>
    <row r="133" ht="12.75">
      <c r="A133" s="13"/>
    </row>
    <row r="134" ht="12.75">
      <c r="A134" s="13"/>
    </row>
    <row r="135" ht="12.75">
      <c r="A135" s="13"/>
    </row>
    <row r="136" ht="12.75">
      <c r="A136" s="13"/>
    </row>
    <row r="137" ht="12.75">
      <c r="A137" s="13"/>
    </row>
    <row r="138" spans="1:2" ht="12.75">
      <c r="A138" s="11" t="s">
        <v>100</v>
      </c>
      <c r="B138" s="4" t="s">
        <v>163</v>
      </c>
    </row>
    <row r="139" spans="1:9" ht="12.75">
      <c r="A139" s="11"/>
      <c r="B139" s="4"/>
      <c r="I139" s="6" t="s">
        <v>244</v>
      </c>
    </row>
    <row r="140" spans="1:9" ht="12.75">
      <c r="A140" s="11"/>
      <c r="B140" s="4"/>
      <c r="I140" s="11" t="s">
        <v>221</v>
      </c>
    </row>
    <row r="141" spans="1:9" ht="12.75">
      <c r="A141" s="11"/>
      <c r="B141" s="4"/>
      <c r="I141" s="11" t="s">
        <v>26</v>
      </c>
    </row>
    <row r="142" spans="1:9" ht="12.75">
      <c r="A142" s="13"/>
      <c r="B142" s="12" t="s">
        <v>253</v>
      </c>
      <c r="I142" s="23">
        <f>+'Income Statement'!I27</f>
        <v>6982</v>
      </c>
    </row>
    <row r="143" spans="1:9" ht="12.75">
      <c r="A143" s="13"/>
      <c r="B143" s="12" t="s">
        <v>237</v>
      </c>
      <c r="I143" s="23">
        <f>-E181</f>
        <v>-777</v>
      </c>
    </row>
    <row r="144" spans="1:9" ht="12.75">
      <c r="A144" s="13"/>
      <c r="I144" s="73"/>
    </row>
    <row r="145" spans="1:9" ht="13.5" thickBot="1">
      <c r="A145" s="13"/>
      <c r="B145" s="12" t="s">
        <v>168</v>
      </c>
      <c r="I145" s="18">
        <f>+I142+I143</f>
        <v>6205</v>
      </c>
    </row>
    <row r="146" ht="13.5" thickTop="1">
      <c r="A146" s="13"/>
    </row>
    <row r="147" ht="12.75">
      <c r="A147" s="13"/>
    </row>
    <row r="148" spans="1:2" ht="12.75">
      <c r="A148" s="11" t="s">
        <v>166</v>
      </c>
      <c r="B148" s="4" t="s">
        <v>101</v>
      </c>
    </row>
    <row r="149" spans="1:9" ht="12.75">
      <c r="A149" s="11"/>
      <c r="B149" s="4"/>
      <c r="I149" s="11" t="s">
        <v>254</v>
      </c>
    </row>
    <row r="150" spans="1:9" ht="12.75">
      <c r="A150" s="13"/>
      <c r="I150" s="11" t="s">
        <v>221</v>
      </c>
    </row>
    <row r="151" spans="1:9" ht="12.75">
      <c r="A151" s="13"/>
      <c r="I151" s="11" t="s">
        <v>26</v>
      </c>
    </row>
    <row r="152" spans="1:9" ht="12.75">
      <c r="A152" s="13"/>
      <c r="B152" s="12" t="s">
        <v>20</v>
      </c>
      <c r="I152" s="54">
        <f>+'Balance Sheet'!D18</f>
        <v>17863</v>
      </c>
    </row>
    <row r="153" spans="1:9" ht="12.75">
      <c r="A153" s="13"/>
      <c r="B153" s="12" t="s">
        <v>102</v>
      </c>
      <c r="I153" s="53">
        <f>+'Balance Sheet'!D19</f>
        <v>2734</v>
      </c>
    </row>
    <row r="154" spans="1:9" ht="12.75">
      <c r="A154" s="13"/>
      <c r="B154" s="12" t="str">
        <f>'Balance Sheet'!C24</f>
        <v>Short Term Borrowings</v>
      </c>
      <c r="I154" s="53">
        <f>-'Balance Sheet'!D24+499</f>
        <v>-1093</v>
      </c>
    </row>
    <row r="155" ht="13.5" thickBot="1">
      <c r="I155" s="65">
        <f>SUM(I152:I154)</f>
        <v>19504</v>
      </c>
    </row>
    <row r="156" ht="13.5" thickTop="1">
      <c r="I156" s="53"/>
    </row>
    <row r="157" ht="12.75">
      <c r="I157" s="53"/>
    </row>
    <row r="164" spans="1:10" ht="12.75">
      <c r="A164" s="11" t="s">
        <v>103</v>
      </c>
      <c r="B164" s="155" t="s">
        <v>142</v>
      </c>
      <c r="C164" s="156"/>
      <c r="D164" s="156"/>
      <c r="E164" s="156"/>
      <c r="F164" s="156"/>
      <c r="G164" s="156"/>
      <c r="H164" s="156"/>
      <c r="I164" s="156"/>
      <c r="J164" s="156"/>
    </row>
    <row r="165" spans="1:10" ht="12.75">
      <c r="A165" s="11"/>
      <c r="B165" s="156"/>
      <c r="C165" s="156"/>
      <c r="D165" s="156"/>
      <c r="E165" s="156"/>
      <c r="F165" s="156"/>
      <c r="G165" s="156"/>
      <c r="H165" s="156"/>
      <c r="I165" s="156"/>
      <c r="J165" s="156"/>
    </row>
    <row r="166" ht="12.75">
      <c r="A166" s="13"/>
    </row>
    <row r="167" spans="1:2" ht="12.75">
      <c r="A167" s="11" t="s">
        <v>104</v>
      </c>
      <c r="B167" s="4" t="s">
        <v>105</v>
      </c>
    </row>
    <row r="168" spans="1:10" ht="12.75">
      <c r="A168" s="11"/>
      <c r="B168" s="160" t="s">
        <v>255</v>
      </c>
      <c r="C168" s="160"/>
      <c r="D168" s="160"/>
      <c r="E168" s="160"/>
      <c r="F168" s="160"/>
      <c r="G168" s="160"/>
      <c r="H168" s="160"/>
      <c r="I168" s="160"/>
      <c r="J168" s="160"/>
    </row>
    <row r="169" spans="1:10" ht="12.75">
      <c r="A169" s="11"/>
      <c r="B169" s="160"/>
      <c r="C169" s="160"/>
      <c r="D169" s="160"/>
      <c r="E169" s="160"/>
      <c r="F169" s="160"/>
      <c r="G169" s="160"/>
      <c r="H169" s="160"/>
      <c r="I169" s="160"/>
      <c r="J169" s="160"/>
    </row>
    <row r="170" spans="1:10" ht="12.75">
      <c r="A170" s="11"/>
      <c r="B170" s="50"/>
      <c r="C170" s="50"/>
      <c r="D170" s="50"/>
      <c r="E170" s="50"/>
      <c r="F170" s="50"/>
      <c r="G170" s="50"/>
      <c r="H170" s="50"/>
      <c r="I170" s="50"/>
      <c r="J170" s="50"/>
    </row>
    <row r="171" spans="1:10" ht="12.75" customHeight="1">
      <c r="A171" s="11"/>
      <c r="B171" s="132" t="s">
        <v>257</v>
      </c>
      <c r="C171" s="132"/>
      <c r="D171" s="132"/>
      <c r="E171" s="132"/>
      <c r="F171" s="132"/>
      <c r="G171" s="132"/>
      <c r="H171" s="132"/>
      <c r="I171" s="132"/>
      <c r="J171" s="132"/>
    </row>
    <row r="172" spans="1:10" ht="12.75">
      <c r="A172" s="11"/>
      <c r="B172" s="132"/>
      <c r="C172" s="132"/>
      <c r="D172" s="132"/>
      <c r="E172" s="132"/>
      <c r="F172" s="132"/>
      <c r="G172" s="132"/>
      <c r="H172" s="132"/>
      <c r="I172" s="132"/>
      <c r="J172" s="132"/>
    </row>
    <row r="173" spans="1:10" ht="12.75">
      <c r="A173" s="11"/>
      <c r="B173" s="132"/>
      <c r="C173" s="132"/>
      <c r="D173" s="132"/>
      <c r="E173" s="132"/>
      <c r="F173" s="132"/>
      <c r="G173" s="132"/>
      <c r="H173" s="132"/>
      <c r="I173" s="132"/>
      <c r="J173" s="132"/>
    </row>
    <row r="174" spans="1:10" ht="12.75">
      <c r="A174" s="11"/>
      <c r="B174" s="132"/>
      <c r="C174" s="132"/>
      <c r="D174" s="132"/>
      <c r="E174" s="132"/>
      <c r="F174" s="132"/>
      <c r="G174" s="132"/>
      <c r="H174" s="132"/>
      <c r="I174" s="132"/>
      <c r="J174" s="132"/>
    </row>
    <row r="175" spans="1:10" ht="12.75">
      <c r="A175" s="11"/>
      <c r="B175" s="44"/>
      <c r="C175" s="44"/>
      <c r="D175" s="44"/>
      <c r="E175" s="44"/>
      <c r="F175" s="44"/>
      <c r="G175" s="44"/>
      <c r="H175" s="44"/>
      <c r="I175" s="44"/>
      <c r="J175" s="44"/>
    </row>
    <row r="176" spans="1:10" ht="12.75">
      <c r="A176" s="11"/>
      <c r="B176" s="50"/>
      <c r="C176" s="50"/>
      <c r="D176" s="50"/>
      <c r="E176" s="50"/>
      <c r="F176" s="50"/>
      <c r="G176" s="50"/>
      <c r="H176" s="50"/>
      <c r="I176" s="50"/>
      <c r="J176" s="50"/>
    </row>
    <row r="177" spans="1:10" ht="12.75">
      <c r="A177" s="11"/>
      <c r="B177" s="50"/>
      <c r="C177" s="50"/>
      <c r="D177" s="81"/>
      <c r="E177" s="85" t="s">
        <v>218</v>
      </c>
      <c r="F177" s="85" t="s">
        <v>187</v>
      </c>
      <c r="G177" s="85" t="s">
        <v>256</v>
      </c>
      <c r="H177" s="85"/>
      <c r="I177" s="50"/>
      <c r="J177" s="50"/>
    </row>
    <row r="178" spans="1:10" ht="25.5">
      <c r="A178" s="11"/>
      <c r="B178" s="50"/>
      <c r="C178" s="50"/>
      <c r="D178" s="81"/>
      <c r="E178" s="86" t="s">
        <v>174</v>
      </c>
      <c r="F178" s="86" t="s">
        <v>175</v>
      </c>
      <c r="G178" s="86" t="s">
        <v>175</v>
      </c>
      <c r="H178" s="86" t="s">
        <v>176</v>
      </c>
      <c r="I178" s="50"/>
      <c r="J178" s="50"/>
    </row>
    <row r="179" spans="1:10" ht="12.75">
      <c r="A179" s="11"/>
      <c r="B179" s="50"/>
      <c r="C179" s="50"/>
      <c r="D179" s="81"/>
      <c r="E179" s="87" t="s">
        <v>26</v>
      </c>
      <c r="F179" s="87" t="s">
        <v>26</v>
      </c>
      <c r="G179" s="87" t="s">
        <v>26</v>
      </c>
      <c r="H179" s="87" t="s">
        <v>26</v>
      </c>
      <c r="I179" s="50"/>
      <c r="J179" s="50"/>
    </row>
    <row r="180" spans="1:10" ht="12.75">
      <c r="A180" s="11"/>
      <c r="B180" s="50"/>
      <c r="C180" s="50"/>
      <c r="D180" s="71" t="s">
        <v>38</v>
      </c>
      <c r="E180" s="72">
        <v>5274</v>
      </c>
      <c r="F180" s="72">
        <v>9785</v>
      </c>
      <c r="G180" s="114">
        <v>8508</v>
      </c>
      <c r="H180" s="72">
        <f>+E180+F180+G180</f>
        <v>23567</v>
      </c>
      <c r="I180" s="50"/>
      <c r="J180" s="50"/>
    </row>
    <row r="181" spans="1:10" ht="12.75">
      <c r="A181" s="11"/>
      <c r="B181" s="50"/>
      <c r="C181" s="50"/>
      <c r="D181" s="71" t="s">
        <v>39</v>
      </c>
      <c r="E181" s="72">
        <v>777</v>
      </c>
      <c r="F181" s="72">
        <v>3339</v>
      </c>
      <c r="G181" s="114">
        <f>'Income Statement'!E27</f>
        <v>2865</v>
      </c>
      <c r="H181" s="72">
        <f>+E181+F181+G181+1</f>
        <v>6982</v>
      </c>
      <c r="I181" s="50"/>
      <c r="J181" s="50"/>
    </row>
    <row r="182" spans="1:10" ht="12.75">
      <c r="A182" s="11"/>
      <c r="B182" s="50"/>
      <c r="C182" s="50"/>
      <c r="D182" s="71" t="s">
        <v>40</v>
      </c>
      <c r="E182" s="72">
        <v>711</v>
      </c>
      <c r="F182" s="72">
        <v>2715</v>
      </c>
      <c r="G182" s="114">
        <f>'Income Statement'!E32</f>
        <v>2617</v>
      </c>
      <c r="H182" s="72">
        <f>+E182+F182+G182</f>
        <v>6043</v>
      </c>
      <c r="I182" s="50"/>
      <c r="J182" s="50"/>
    </row>
    <row r="183" spans="1:10" ht="12.75">
      <c r="A183" s="11"/>
      <c r="B183" s="50"/>
      <c r="C183" s="50"/>
      <c r="D183" s="50"/>
      <c r="E183" s="50"/>
      <c r="F183" s="50"/>
      <c r="G183" s="50"/>
      <c r="H183" s="50"/>
      <c r="I183" s="50"/>
      <c r="J183" s="50"/>
    </row>
    <row r="184" spans="1:10" ht="12.75">
      <c r="A184" s="11"/>
      <c r="B184" s="50"/>
      <c r="C184" s="50"/>
      <c r="D184" s="50"/>
      <c r="E184" s="50"/>
      <c r="F184" s="50"/>
      <c r="G184" s="50"/>
      <c r="H184" s="50"/>
      <c r="I184" s="50"/>
      <c r="J184" s="50"/>
    </row>
    <row r="185" spans="1:2" ht="12.75">
      <c r="A185" s="11" t="s">
        <v>106</v>
      </c>
      <c r="B185" s="4" t="s">
        <v>145</v>
      </c>
    </row>
    <row r="186" spans="1:10" ht="12.75">
      <c r="A186" s="11"/>
      <c r="B186" s="131" t="s">
        <v>327</v>
      </c>
      <c r="C186" s="131"/>
      <c r="D186" s="131"/>
      <c r="E186" s="131"/>
      <c r="F186" s="131"/>
      <c r="G186" s="131"/>
      <c r="H186" s="131"/>
      <c r="I186" s="131"/>
      <c r="J186" s="131"/>
    </row>
    <row r="187" spans="1:10" ht="12.75">
      <c r="A187" s="11"/>
      <c r="B187" s="131"/>
      <c r="C187" s="131"/>
      <c r="D187" s="131"/>
      <c r="E187" s="131"/>
      <c r="F187" s="131"/>
      <c r="G187" s="131"/>
      <c r="H187" s="131"/>
      <c r="I187" s="131"/>
      <c r="J187" s="131"/>
    </row>
    <row r="188" spans="1:10" ht="12.75">
      <c r="A188" s="11"/>
      <c r="B188" s="131"/>
      <c r="C188" s="131"/>
      <c r="D188" s="131"/>
      <c r="E188" s="131"/>
      <c r="F188" s="131"/>
      <c r="G188" s="131"/>
      <c r="H188" s="131"/>
      <c r="I188" s="131"/>
      <c r="J188" s="131"/>
    </row>
    <row r="189" spans="1:10" ht="12.75">
      <c r="A189" s="11"/>
      <c r="B189" s="131"/>
      <c r="C189" s="131"/>
      <c r="D189" s="131"/>
      <c r="E189" s="131"/>
      <c r="F189" s="131"/>
      <c r="G189" s="131"/>
      <c r="H189" s="131"/>
      <c r="I189" s="131"/>
      <c r="J189" s="131"/>
    </row>
    <row r="190" spans="1:10" ht="12.75">
      <c r="A190" s="11"/>
      <c r="B190" s="22"/>
      <c r="C190" s="22"/>
      <c r="D190" s="22"/>
      <c r="E190" s="22"/>
      <c r="F190" s="22"/>
      <c r="G190" s="22"/>
      <c r="H190" s="22"/>
      <c r="I190" s="22"/>
      <c r="J190" s="22"/>
    </row>
    <row r="191" spans="1:18" ht="12.75">
      <c r="A191" s="13"/>
      <c r="B191" s="22"/>
      <c r="C191" s="22"/>
      <c r="D191" s="22"/>
      <c r="E191" s="22"/>
      <c r="F191" s="22"/>
      <c r="G191" s="22"/>
      <c r="H191" s="22"/>
      <c r="I191" s="22"/>
      <c r="J191" s="22"/>
      <c r="K191" s="12" t="s">
        <v>51</v>
      </c>
      <c r="L191" s="25"/>
      <c r="M191" s="25"/>
      <c r="N191" s="25"/>
      <c r="O191" s="25"/>
      <c r="P191" s="25"/>
      <c r="Q191" s="25"/>
      <c r="R191" s="25"/>
    </row>
    <row r="192" spans="1:18" ht="12.75">
      <c r="A192" s="11" t="s">
        <v>107</v>
      </c>
      <c r="B192" s="4" t="s">
        <v>108</v>
      </c>
      <c r="K192" s="12" t="s">
        <v>51</v>
      </c>
      <c r="L192" s="25"/>
      <c r="M192" s="25"/>
      <c r="N192" s="25"/>
      <c r="O192" s="25"/>
      <c r="P192" s="25"/>
      <c r="Q192" s="25"/>
      <c r="R192" s="25"/>
    </row>
    <row r="193" spans="1:18" ht="12.75">
      <c r="A193" s="13"/>
      <c r="B193" s="131" t="s">
        <v>328</v>
      </c>
      <c r="C193" s="131"/>
      <c r="D193" s="131"/>
      <c r="E193" s="131"/>
      <c r="F193" s="131"/>
      <c r="G193" s="131"/>
      <c r="H193" s="131"/>
      <c r="I193" s="131"/>
      <c r="J193" s="131"/>
      <c r="L193" s="25"/>
      <c r="M193" s="25"/>
      <c r="N193" s="25"/>
      <c r="O193" s="25"/>
      <c r="P193" s="25"/>
      <c r="Q193" s="25"/>
      <c r="R193" s="25"/>
    </row>
    <row r="194" spans="1:18" ht="12.75">
      <c r="A194" s="13"/>
      <c r="B194" s="131"/>
      <c r="C194" s="131"/>
      <c r="D194" s="131"/>
      <c r="E194" s="131"/>
      <c r="F194" s="131"/>
      <c r="G194" s="131"/>
      <c r="H194" s="131"/>
      <c r="I194" s="131"/>
      <c r="J194" s="131"/>
      <c r="L194" s="25"/>
      <c r="M194" s="25"/>
      <c r="N194" s="25"/>
      <c r="O194" s="25"/>
      <c r="P194" s="25"/>
      <c r="Q194" s="25"/>
      <c r="R194" s="25"/>
    </row>
    <row r="195" spans="1:18" ht="12.75">
      <c r="A195" s="13"/>
      <c r="B195" s="131"/>
      <c r="C195" s="131"/>
      <c r="D195" s="131"/>
      <c r="E195" s="131"/>
      <c r="F195" s="131"/>
      <c r="G195" s="131"/>
      <c r="H195" s="131"/>
      <c r="I195" s="131"/>
      <c r="J195" s="131"/>
      <c r="L195" s="25"/>
      <c r="M195" s="25"/>
      <c r="N195" s="25"/>
      <c r="O195" s="25"/>
      <c r="P195" s="25"/>
      <c r="Q195" s="25"/>
      <c r="R195" s="25"/>
    </row>
    <row r="196" spans="1:18" ht="12.75">
      <c r="A196" s="13"/>
      <c r="B196" s="22"/>
      <c r="C196" s="22"/>
      <c r="D196" s="22"/>
      <c r="E196" s="22"/>
      <c r="F196" s="22"/>
      <c r="G196" s="22"/>
      <c r="H196" s="22"/>
      <c r="I196" s="22"/>
      <c r="J196" s="22"/>
      <c r="L196" s="25"/>
      <c r="M196" s="25"/>
      <c r="N196" s="25"/>
      <c r="O196" s="25"/>
      <c r="P196" s="25"/>
      <c r="Q196" s="25"/>
      <c r="R196" s="25"/>
    </row>
    <row r="197" ht="12.75">
      <c r="A197" s="13"/>
    </row>
    <row r="198" spans="1:2" ht="12.75">
      <c r="A198" s="11" t="s">
        <v>109</v>
      </c>
      <c r="B198" s="4" t="s">
        <v>110</v>
      </c>
    </row>
    <row r="199" spans="1:2" ht="12.75">
      <c r="A199" s="13"/>
      <c r="B199" s="12" t="s">
        <v>129</v>
      </c>
    </row>
    <row r="200" ht="12.75">
      <c r="A200" s="13"/>
    </row>
    <row r="201" spans="1:2" ht="12.75">
      <c r="A201" s="11" t="s">
        <v>111</v>
      </c>
      <c r="B201" s="4" t="s">
        <v>45</v>
      </c>
    </row>
    <row r="202" spans="1:9" ht="12.75">
      <c r="A202" s="11"/>
      <c r="B202" s="4"/>
      <c r="G202" s="11" t="s">
        <v>185</v>
      </c>
      <c r="H202" s="77"/>
      <c r="I202" s="11" t="s">
        <v>198</v>
      </c>
    </row>
    <row r="203" spans="1:9" ht="12.75">
      <c r="A203" s="11"/>
      <c r="B203" s="4"/>
      <c r="G203" s="11" t="s">
        <v>186</v>
      </c>
      <c r="H203" s="77"/>
      <c r="I203" s="11" t="s">
        <v>199</v>
      </c>
    </row>
    <row r="204" spans="1:9" ht="12.75">
      <c r="A204" s="11"/>
      <c r="B204" s="4"/>
      <c r="G204" s="11" t="s">
        <v>221</v>
      </c>
      <c r="H204" s="77"/>
      <c r="I204" s="11" t="s">
        <v>221</v>
      </c>
    </row>
    <row r="205" spans="1:9" ht="12.75">
      <c r="A205" s="11"/>
      <c r="B205" s="4"/>
      <c r="G205" s="11" t="s">
        <v>156</v>
      </c>
      <c r="H205" s="77"/>
      <c r="I205" s="11" t="s">
        <v>156</v>
      </c>
    </row>
    <row r="206" spans="1:9" ht="12.75">
      <c r="A206" s="11"/>
      <c r="B206" s="4"/>
      <c r="G206" s="11"/>
      <c r="H206" s="77"/>
      <c r="I206" s="11"/>
    </row>
    <row r="207" spans="1:10" ht="13.5" thickBot="1">
      <c r="A207" s="11"/>
      <c r="B207" s="154" t="s">
        <v>200</v>
      </c>
      <c r="C207" s="154"/>
      <c r="D207" s="154"/>
      <c r="G207" s="66">
        <v>-248</v>
      </c>
      <c r="H207" s="78"/>
      <c r="I207" s="66">
        <f>+'Income Statement'!I29</f>
        <v>-939</v>
      </c>
      <c r="J207" s="12" t="s">
        <v>303</v>
      </c>
    </row>
    <row r="208" spans="1:2" ht="14.25" customHeight="1" thickTop="1">
      <c r="A208" s="11"/>
      <c r="B208" s="4"/>
    </row>
    <row r="209" spans="1:10" ht="12.75">
      <c r="A209" s="13"/>
      <c r="B209" s="131" t="s">
        <v>155</v>
      </c>
      <c r="C209" s="131"/>
      <c r="D209" s="131"/>
      <c r="E209" s="131"/>
      <c r="F209" s="131"/>
      <c r="G209" s="131"/>
      <c r="H209" s="131"/>
      <c r="I209" s="131"/>
      <c r="J209" s="131"/>
    </row>
    <row r="210" spans="1:10" ht="12.75">
      <c r="A210" s="13"/>
      <c r="B210" s="131"/>
      <c r="C210" s="131"/>
      <c r="D210" s="131"/>
      <c r="E210" s="131"/>
      <c r="F210" s="131"/>
      <c r="G210" s="131"/>
      <c r="H210" s="131"/>
      <c r="I210" s="131"/>
      <c r="J210" s="131"/>
    </row>
    <row r="211" ht="12" customHeight="1">
      <c r="A211" s="13"/>
    </row>
    <row r="212" spans="1:2" ht="12.75">
      <c r="A212" s="13"/>
      <c r="B212" s="12" t="s">
        <v>304</v>
      </c>
    </row>
    <row r="213" ht="12.75">
      <c r="A213" s="13"/>
    </row>
    <row r="214" ht="12.75">
      <c r="A214" s="13"/>
    </row>
    <row r="215" spans="1:2" ht="12.75">
      <c r="A215" s="11" t="s">
        <v>112</v>
      </c>
      <c r="B215" s="4" t="s">
        <v>179</v>
      </c>
    </row>
    <row r="216" spans="1:10" ht="12.75">
      <c r="A216" s="13"/>
      <c r="B216" s="15" t="s">
        <v>180</v>
      </c>
      <c r="C216" s="15"/>
      <c r="D216" s="15"/>
      <c r="E216" s="15"/>
      <c r="F216" s="15"/>
      <c r="G216" s="15"/>
      <c r="H216" s="15"/>
      <c r="I216" s="15"/>
      <c r="J216" s="15"/>
    </row>
    <row r="217" ht="12.75">
      <c r="A217" s="13"/>
    </row>
    <row r="218" ht="12.75">
      <c r="A218" s="13"/>
    </row>
    <row r="219" spans="1:2" ht="12.75">
      <c r="A219" s="11" t="s">
        <v>113</v>
      </c>
      <c r="B219" s="4" t="s">
        <v>114</v>
      </c>
    </row>
    <row r="220" spans="1:10" ht="12.75">
      <c r="A220" s="13"/>
      <c r="B220" s="15" t="s">
        <v>143</v>
      </c>
      <c r="C220" s="15"/>
      <c r="D220" s="15"/>
      <c r="E220" s="15"/>
      <c r="F220" s="15"/>
      <c r="G220" s="15"/>
      <c r="H220" s="15"/>
      <c r="I220" s="15"/>
      <c r="J220" s="15"/>
    </row>
    <row r="221" spans="1:10" ht="12.75">
      <c r="A221" s="13"/>
      <c r="B221" s="15"/>
      <c r="C221" s="15"/>
      <c r="D221" s="15"/>
      <c r="E221" s="15"/>
      <c r="F221" s="15"/>
      <c r="G221" s="15"/>
      <c r="H221" s="15"/>
      <c r="I221" s="15"/>
      <c r="J221" s="15"/>
    </row>
    <row r="222" spans="1:10" ht="12.75">
      <c r="A222" s="13"/>
      <c r="B222" s="15"/>
      <c r="C222" s="15"/>
      <c r="D222" s="15"/>
      <c r="E222" s="15"/>
      <c r="F222" s="15"/>
      <c r="G222" s="15"/>
      <c r="H222" s="15"/>
      <c r="I222" s="15"/>
      <c r="J222" s="15"/>
    </row>
    <row r="223" spans="1:10" ht="12.75">
      <c r="A223" s="13"/>
      <c r="B223" s="15"/>
      <c r="C223" s="15"/>
      <c r="D223" s="15"/>
      <c r="E223" s="15"/>
      <c r="F223" s="15"/>
      <c r="G223" s="15"/>
      <c r="H223" s="15"/>
      <c r="I223" s="15"/>
      <c r="J223" s="15"/>
    </row>
    <row r="224" spans="1:10" ht="12.75">
      <c r="A224" s="13"/>
      <c r="B224" s="15"/>
      <c r="C224" s="15"/>
      <c r="D224" s="15"/>
      <c r="E224" s="15"/>
      <c r="F224" s="15"/>
      <c r="G224" s="15"/>
      <c r="H224" s="15"/>
      <c r="I224" s="15"/>
      <c r="J224" s="15"/>
    </row>
    <row r="225" spans="1:10" ht="12.75">
      <c r="A225" s="13"/>
      <c r="B225" s="15"/>
      <c r="C225" s="15"/>
      <c r="D225" s="15"/>
      <c r="E225" s="15"/>
      <c r="F225" s="15"/>
      <c r="G225" s="15"/>
      <c r="H225" s="15"/>
      <c r="I225" s="15"/>
      <c r="J225" s="15"/>
    </row>
    <row r="226" spans="1:10" ht="12.75">
      <c r="A226" s="13"/>
      <c r="B226" s="15"/>
      <c r="C226" s="15"/>
      <c r="D226" s="15"/>
      <c r="E226" s="15"/>
      <c r="F226" s="15"/>
      <c r="G226" s="15"/>
      <c r="H226" s="15"/>
      <c r="I226" s="15"/>
      <c r="J226" s="15"/>
    </row>
    <row r="227" spans="1:10" ht="12.75">
      <c r="A227" s="13"/>
      <c r="B227" s="15"/>
      <c r="C227" s="15"/>
      <c r="D227" s="15"/>
      <c r="E227" s="15"/>
      <c r="F227" s="15"/>
      <c r="G227" s="15"/>
      <c r="H227" s="15"/>
      <c r="I227" s="15"/>
      <c r="J227" s="15"/>
    </row>
    <row r="228" spans="1:10" ht="12.75">
      <c r="A228" s="13"/>
      <c r="B228" s="15"/>
      <c r="C228" s="15"/>
      <c r="D228" s="15"/>
      <c r="E228" s="15"/>
      <c r="F228" s="15"/>
      <c r="G228" s="15"/>
      <c r="H228" s="15"/>
      <c r="I228" s="15"/>
      <c r="J228" s="15"/>
    </row>
    <row r="229" spans="1:10" ht="12.75">
      <c r="A229" s="13"/>
      <c r="B229" s="15"/>
      <c r="C229" s="15"/>
      <c r="D229" s="15"/>
      <c r="E229" s="15"/>
      <c r="F229" s="15"/>
      <c r="G229" s="15"/>
      <c r="H229" s="15"/>
      <c r="I229" s="15"/>
      <c r="J229" s="15"/>
    </row>
    <row r="230" spans="1:2" ht="12.75">
      <c r="A230" s="11" t="s">
        <v>115</v>
      </c>
      <c r="B230" s="4" t="s">
        <v>116</v>
      </c>
    </row>
    <row r="231" spans="1:10" ht="12.75">
      <c r="A231" s="13"/>
      <c r="B231" s="15" t="s">
        <v>260</v>
      </c>
      <c r="C231" s="15"/>
      <c r="D231" s="15"/>
      <c r="E231" s="15"/>
      <c r="F231" s="15"/>
      <c r="G231" s="15"/>
      <c r="H231" s="15"/>
      <c r="I231" s="15"/>
      <c r="J231" s="15"/>
    </row>
    <row r="232" spans="1:10" ht="12.75">
      <c r="A232" s="13"/>
      <c r="B232" s="15"/>
      <c r="C232" s="15"/>
      <c r="D232" s="15"/>
      <c r="E232" s="15"/>
      <c r="F232" s="15"/>
      <c r="G232" s="15"/>
      <c r="H232" s="15"/>
      <c r="I232" s="15"/>
      <c r="J232" s="15"/>
    </row>
    <row r="233" spans="1:10" ht="12.75">
      <c r="A233" s="13"/>
      <c r="B233" s="131" t="s">
        <v>278</v>
      </c>
      <c r="C233" s="131"/>
      <c r="D233" s="131"/>
      <c r="E233" s="131"/>
      <c r="F233" s="131"/>
      <c r="G233" s="131"/>
      <c r="H233" s="131"/>
      <c r="I233" s="131"/>
      <c r="J233" s="131"/>
    </row>
    <row r="234" spans="1:10" ht="12.75">
      <c r="A234" s="13"/>
      <c r="B234" s="131"/>
      <c r="C234" s="131"/>
      <c r="D234" s="131"/>
      <c r="E234" s="131"/>
      <c r="F234" s="131"/>
      <c r="G234" s="131"/>
      <c r="H234" s="131"/>
      <c r="I234" s="131"/>
      <c r="J234" s="131"/>
    </row>
    <row r="235" spans="1:10" ht="12.75">
      <c r="A235" s="13"/>
      <c r="B235" s="131"/>
      <c r="C235" s="131"/>
      <c r="D235" s="131"/>
      <c r="E235" s="131"/>
      <c r="F235" s="131"/>
      <c r="G235" s="131"/>
      <c r="H235" s="131"/>
      <c r="I235" s="131"/>
      <c r="J235" s="131"/>
    </row>
    <row r="236" spans="1:10" ht="12.75">
      <c r="A236" s="13"/>
      <c r="B236" s="15"/>
      <c r="C236" s="15"/>
      <c r="D236" s="15"/>
      <c r="E236" s="15"/>
      <c r="F236" s="15"/>
      <c r="G236" s="15"/>
      <c r="H236" s="15"/>
      <c r="I236" s="15"/>
      <c r="J236" s="15"/>
    </row>
    <row r="237" spans="1:10" ht="12.75">
      <c r="A237" s="13"/>
      <c r="B237" s="15"/>
      <c r="C237" s="15"/>
      <c r="D237" s="15"/>
      <c r="E237" s="15"/>
      <c r="F237" s="15"/>
      <c r="G237" s="6" t="s">
        <v>261</v>
      </c>
      <c r="H237" s="6" t="s">
        <v>264</v>
      </c>
      <c r="I237" s="6" t="s">
        <v>265</v>
      </c>
      <c r="J237" s="107" t="s">
        <v>267</v>
      </c>
    </row>
    <row r="238" spans="1:10" ht="12.75">
      <c r="A238" s="13"/>
      <c r="B238" s="15"/>
      <c r="C238" s="15"/>
      <c r="D238" s="15"/>
      <c r="E238" s="15"/>
      <c r="F238" s="15"/>
      <c r="G238" s="6" t="s">
        <v>262</v>
      </c>
      <c r="H238" s="6" t="s">
        <v>262</v>
      </c>
      <c r="I238" s="6" t="s">
        <v>266</v>
      </c>
      <c r="J238" s="6" t="s">
        <v>266</v>
      </c>
    </row>
    <row r="239" spans="1:10" ht="12.75">
      <c r="A239" s="13"/>
      <c r="B239" s="15"/>
      <c r="C239" s="15"/>
      <c r="D239" s="15"/>
      <c r="E239" s="15"/>
      <c r="F239" s="15"/>
      <c r="G239" s="6" t="s">
        <v>263</v>
      </c>
      <c r="H239" s="6" t="s">
        <v>263</v>
      </c>
      <c r="I239" s="6" t="s">
        <v>263</v>
      </c>
      <c r="J239" s="6" t="s">
        <v>263</v>
      </c>
    </row>
    <row r="240" spans="1:10" ht="12.75">
      <c r="A240" s="13"/>
      <c r="B240" s="15"/>
      <c r="C240" s="15"/>
      <c r="D240" s="15"/>
      <c r="E240" s="15"/>
      <c r="F240" s="15"/>
      <c r="G240" s="15"/>
      <c r="H240" s="15"/>
      <c r="I240" s="15"/>
      <c r="J240" s="15"/>
    </row>
    <row r="241" spans="1:10" ht="12.75">
      <c r="A241" s="13"/>
      <c r="B241" s="15">
        <v>1</v>
      </c>
      <c r="C241" s="15" t="s">
        <v>268</v>
      </c>
      <c r="D241" s="15"/>
      <c r="E241" s="15"/>
      <c r="F241" s="15"/>
      <c r="G241" s="80">
        <v>18000</v>
      </c>
      <c r="H241" s="80">
        <v>6305</v>
      </c>
      <c r="I241" s="80">
        <f>G241-H241</f>
        <v>11695</v>
      </c>
      <c r="J241" s="115">
        <f>I241/G241</f>
        <v>0.6497222222222222</v>
      </c>
    </row>
    <row r="242" spans="1:10" ht="12.75">
      <c r="A242" s="13"/>
      <c r="B242" s="15">
        <v>2</v>
      </c>
      <c r="C242" s="15" t="s">
        <v>269</v>
      </c>
      <c r="D242" s="15"/>
      <c r="E242" s="15"/>
      <c r="F242" s="15"/>
      <c r="G242" s="80">
        <v>4000</v>
      </c>
      <c r="H242" s="80">
        <v>0</v>
      </c>
      <c r="I242" s="80">
        <f>G242-H242</f>
        <v>4000</v>
      </c>
      <c r="J242" s="115">
        <f>I242/G242</f>
        <v>1</v>
      </c>
    </row>
    <row r="243" spans="1:10" ht="12.75">
      <c r="A243" s="13"/>
      <c r="B243" s="15">
        <v>3</v>
      </c>
      <c r="C243" s="15" t="s">
        <v>270</v>
      </c>
      <c r="D243" s="15"/>
      <c r="E243" s="15"/>
      <c r="F243" s="15"/>
      <c r="G243" s="80">
        <v>1088</v>
      </c>
      <c r="H243" s="80">
        <v>230</v>
      </c>
      <c r="I243" s="116" t="s">
        <v>273</v>
      </c>
      <c r="J243" s="115">
        <f>858/G243</f>
        <v>0.7886029411764706</v>
      </c>
    </row>
    <row r="244" spans="1:10" ht="12.75">
      <c r="A244" s="13"/>
      <c r="B244" s="15">
        <v>4</v>
      </c>
      <c r="C244" s="15" t="s">
        <v>271</v>
      </c>
      <c r="D244" s="15"/>
      <c r="E244" s="15"/>
      <c r="F244" s="15"/>
      <c r="G244" s="80">
        <v>2000</v>
      </c>
      <c r="H244" s="80">
        <v>2000</v>
      </c>
      <c r="I244" s="116" t="s">
        <v>272</v>
      </c>
      <c r="J244" s="115">
        <f>0</f>
        <v>0</v>
      </c>
    </row>
    <row r="245" spans="1:10" ht="13.5" thickBot="1">
      <c r="A245" s="13"/>
      <c r="B245" s="15"/>
      <c r="C245" s="15"/>
      <c r="D245" s="15"/>
      <c r="E245" s="15"/>
      <c r="F245" s="15"/>
      <c r="G245" s="67">
        <f>SUM(G241:G244)</f>
        <v>25088</v>
      </c>
      <c r="H245" s="67">
        <f>SUM(H241:H244)</f>
        <v>8535</v>
      </c>
      <c r="I245" s="67">
        <f>I241+I242+858</f>
        <v>16553</v>
      </c>
      <c r="J245" s="117">
        <f>I245/G245</f>
        <v>0.659797512755102</v>
      </c>
    </row>
    <row r="246" spans="1:10" ht="13.5" thickTop="1">
      <c r="A246" s="13"/>
      <c r="B246" s="15"/>
      <c r="C246" s="15"/>
      <c r="D246" s="15"/>
      <c r="E246" s="15"/>
      <c r="F246" s="15"/>
      <c r="G246" s="15"/>
      <c r="H246" s="15"/>
      <c r="I246" s="15"/>
      <c r="J246" s="15"/>
    </row>
    <row r="247" spans="1:10" ht="12.75">
      <c r="A247" s="13"/>
      <c r="B247" s="15" t="s">
        <v>305</v>
      </c>
      <c r="C247" s="15"/>
      <c r="D247" s="15"/>
      <c r="E247" s="15"/>
      <c r="F247" s="15"/>
      <c r="G247" s="15"/>
      <c r="H247" s="15"/>
      <c r="I247" s="15"/>
      <c r="J247" s="15"/>
    </row>
    <row r="248" spans="1:10" ht="12.75">
      <c r="A248" s="13"/>
      <c r="B248" s="15"/>
      <c r="C248" s="15"/>
      <c r="D248" s="15"/>
      <c r="E248" s="15"/>
      <c r="F248" s="15"/>
      <c r="G248" s="15"/>
      <c r="H248" s="15"/>
      <c r="I248" s="15"/>
      <c r="J248" s="15"/>
    </row>
    <row r="249" spans="1:2" ht="12.75">
      <c r="A249" s="11" t="s">
        <v>117</v>
      </c>
      <c r="B249" s="4" t="s">
        <v>306</v>
      </c>
    </row>
    <row r="250" spans="1:2" ht="12.75">
      <c r="A250" s="11"/>
      <c r="B250" s="12" t="s">
        <v>258</v>
      </c>
    </row>
    <row r="251" spans="1:9" ht="12.75">
      <c r="A251" s="11"/>
      <c r="I251" s="11" t="s">
        <v>254</v>
      </c>
    </row>
    <row r="252" spans="1:9" ht="12.75">
      <c r="A252" s="11"/>
      <c r="B252" s="4"/>
      <c r="I252" s="11" t="s">
        <v>221</v>
      </c>
    </row>
    <row r="253" spans="1:9" ht="12.75">
      <c r="A253" s="11"/>
      <c r="B253" s="4"/>
      <c r="I253" s="11" t="s">
        <v>26</v>
      </c>
    </row>
    <row r="254" spans="1:2" ht="12.75">
      <c r="A254" s="11"/>
      <c r="B254" s="83" t="s">
        <v>182</v>
      </c>
    </row>
    <row r="255" spans="1:2" ht="12.75">
      <c r="A255" s="11"/>
      <c r="B255" s="83" t="s">
        <v>181</v>
      </c>
    </row>
    <row r="256" spans="1:9" ht="12.75">
      <c r="A256" s="11"/>
      <c r="B256" s="82" t="s">
        <v>209</v>
      </c>
      <c r="I256" s="23">
        <f>+'Balance Sheet'!D23</f>
        <v>678</v>
      </c>
    </row>
    <row r="257" spans="1:9" ht="12.75">
      <c r="A257" s="11"/>
      <c r="B257" s="82" t="s">
        <v>183</v>
      </c>
      <c r="I257" s="23">
        <v>1093</v>
      </c>
    </row>
    <row r="258" spans="1:9" ht="12.75">
      <c r="A258" s="11"/>
      <c r="B258" s="82" t="s">
        <v>259</v>
      </c>
      <c r="I258" s="23">
        <v>499</v>
      </c>
    </row>
    <row r="259" spans="1:9" ht="12.75">
      <c r="A259" s="11"/>
      <c r="B259" s="4"/>
      <c r="I259" s="84">
        <f>SUM(I256:I258)</f>
        <v>2270</v>
      </c>
    </row>
    <row r="260" spans="1:9" ht="12.75">
      <c r="A260" s="11"/>
      <c r="B260" s="83" t="s">
        <v>208</v>
      </c>
      <c r="I260" s="63"/>
    </row>
    <row r="261" spans="1:9" ht="12.75">
      <c r="A261" s="11"/>
      <c r="B261" s="83" t="s">
        <v>181</v>
      </c>
      <c r="I261" s="25"/>
    </row>
    <row r="262" spans="1:9" ht="12.75">
      <c r="A262" s="11"/>
      <c r="B262" s="82" t="s">
        <v>209</v>
      </c>
      <c r="I262" s="24">
        <f>+'Balance Sheet'!D39</f>
        <v>2908</v>
      </c>
    </row>
    <row r="263" spans="1:9" ht="12.75">
      <c r="A263" s="11"/>
      <c r="B263" s="82"/>
      <c r="I263" s="53"/>
    </row>
    <row r="264" spans="1:9" ht="13.5" thickBot="1">
      <c r="A264" s="11"/>
      <c r="B264" t="s">
        <v>184</v>
      </c>
      <c r="I264" s="64">
        <f>I259+I262</f>
        <v>5178</v>
      </c>
    </row>
    <row r="265" spans="1:2" ht="13.5" thickTop="1">
      <c r="A265" s="11"/>
      <c r="B265" s="82"/>
    </row>
    <row r="266" spans="1:2" ht="12.75">
      <c r="A266" s="11"/>
      <c r="B266" s="82"/>
    </row>
    <row r="267" spans="1:2" ht="12.75">
      <c r="A267" s="11" t="s">
        <v>118</v>
      </c>
      <c r="B267" s="4" t="s">
        <v>119</v>
      </c>
    </row>
    <row r="268" spans="1:2" ht="12.75">
      <c r="A268" s="13"/>
      <c r="B268" s="12" t="s">
        <v>157</v>
      </c>
    </row>
    <row r="269" ht="12.75">
      <c r="A269" s="13"/>
    </row>
    <row r="270" spans="1:2" ht="12.75">
      <c r="A270" s="11" t="s">
        <v>120</v>
      </c>
      <c r="B270" s="4" t="s">
        <v>133</v>
      </c>
    </row>
    <row r="271" spans="1:2" ht="12.75">
      <c r="A271" s="13"/>
      <c r="B271" s="12" t="s">
        <v>132</v>
      </c>
    </row>
    <row r="272" ht="12.75">
      <c r="A272" s="13"/>
    </row>
    <row r="273" spans="1:2" ht="12.75">
      <c r="A273" s="11" t="s">
        <v>121</v>
      </c>
      <c r="B273" s="4" t="s">
        <v>49</v>
      </c>
    </row>
    <row r="274" spans="1:2" ht="12.75">
      <c r="A274" s="13"/>
      <c r="B274" s="12" t="s">
        <v>144</v>
      </c>
    </row>
    <row r="275" ht="12.75">
      <c r="A275" s="13"/>
    </row>
    <row r="276" spans="1:2" ht="12.75">
      <c r="A276" s="11" t="s">
        <v>122</v>
      </c>
      <c r="B276" s="4" t="s">
        <v>138</v>
      </c>
    </row>
    <row r="277" spans="1:2" ht="12.75">
      <c r="A277" s="13"/>
      <c r="B277" s="13"/>
    </row>
    <row r="278" spans="1:10" ht="15" customHeight="1">
      <c r="A278" s="13"/>
      <c r="C278" s="98"/>
      <c r="D278" s="98"/>
      <c r="E278" s="98"/>
      <c r="F278" s="98"/>
      <c r="G278" s="99" t="s">
        <v>201</v>
      </c>
      <c r="H278" s="99"/>
      <c r="I278" s="99" t="s">
        <v>202</v>
      </c>
      <c r="J278" s="98"/>
    </row>
    <row r="279" spans="1:10" ht="12.75">
      <c r="A279" s="13"/>
      <c r="C279" s="45"/>
      <c r="D279" s="45"/>
      <c r="E279" s="45"/>
      <c r="F279" s="45"/>
      <c r="G279" s="89" t="s">
        <v>177</v>
      </c>
      <c r="H279" s="89"/>
      <c r="I279" s="89" t="s">
        <v>188</v>
      </c>
      <c r="J279" s="45"/>
    </row>
    <row r="280" spans="1:10" ht="12.75">
      <c r="A280" s="13"/>
      <c r="C280" s="45"/>
      <c r="D280" s="45"/>
      <c r="E280" s="45"/>
      <c r="F280" s="45"/>
      <c r="G280" s="89" t="s">
        <v>189</v>
      </c>
      <c r="H280" s="89"/>
      <c r="I280" s="89" t="s">
        <v>190</v>
      </c>
      <c r="J280" s="45"/>
    </row>
    <row r="281" spans="1:10" ht="12.75">
      <c r="A281" s="13"/>
      <c r="C281" s="45"/>
      <c r="D281" s="45"/>
      <c r="E281" s="45"/>
      <c r="F281" s="45"/>
      <c r="G281" s="89" t="s">
        <v>221</v>
      </c>
      <c r="H281" s="89"/>
      <c r="I281" s="89" t="s">
        <v>221</v>
      </c>
      <c r="J281" s="45"/>
    </row>
    <row r="282" spans="1:10" ht="12.75">
      <c r="A282" s="13"/>
      <c r="B282" s="95" t="s">
        <v>193</v>
      </c>
      <c r="C282" s="159" t="s">
        <v>210</v>
      </c>
      <c r="D282" s="159"/>
      <c r="E282" s="159"/>
      <c r="F282" s="45"/>
      <c r="G282" s="45"/>
      <c r="H282" s="45"/>
      <c r="I282" s="45"/>
      <c r="J282" s="45"/>
    </row>
    <row r="283" spans="1:10" ht="12.75">
      <c r="A283" s="13"/>
      <c r="C283" s="45"/>
      <c r="D283" s="130" t="s">
        <v>203</v>
      </c>
      <c r="E283" s="130"/>
      <c r="F283" s="45"/>
      <c r="G283" s="91">
        <f>+'Income Statement'!E32</f>
        <v>2617</v>
      </c>
      <c r="H283" s="91"/>
      <c r="I283" s="91">
        <f>+'Income Statement'!I37</f>
        <v>5332</v>
      </c>
      <c r="J283" s="45"/>
    </row>
    <row r="284" spans="1:10" ht="12.75">
      <c r="A284" s="13"/>
      <c r="C284" s="45"/>
      <c r="D284" s="45"/>
      <c r="E284" s="45"/>
      <c r="F284" s="45"/>
      <c r="G284" s="45"/>
      <c r="H284" s="45"/>
      <c r="I284" s="45"/>
      <c r="J284" s="45"/>
    </row>
    <row r="285" spans="1:10" ht="12.75">
      <c r="A285" s="13"/>
      <c r="C285" s="45"/>
      <c r="D285" s="130" t="s">
        <v>204</v>
      </c>
      <c r="E285" s="130"/>
      <c r="F285" s="130"/>
      <c r="G285" s="91">
        <v>276551</v>
      </c>
      <c r="H285" s="91"/>
      <c r="I285" s="91">
        <v>160926</v>
      </c>
      <c r="J285" s="45"/>
    </row>
    <row r="286" spans="1:10" ht="12.75">
      <c r="A286" s="13"/>
      <c r="C286" s="45"/>
      <c r="D286" s="90"/>
      <c r="E286" s="90"/>
      <c r="F286" s="90"/>
      <c r="G286" s="45"/>
      <c r="H286" s="45"/>
      <c r="I286" s="45"/>
      <c r="J286" s="45"/>
    </row>
    <row r="287" spans="1:10" ht="13.5" thickBot="1">
      <c r="A287" s="13"/>
      <c r="C287" s="45"/>
      <c r="D287" s="159" t="s">
        <v>191</v>
      </c>
      <c r="E287" s="159"/>
      <c r="F287" s="92"/>
      <c r="G287" s="93">
        <f>+G283/G285*100</f>
        <v>0.9462992359456304</v>
      </c>
      <c r="H287" s="88"/>
      <c r="I287" s="93">
        <f>+I283/I285*100</f>
        <v>3.313324136559661</v>
      </c>
      <c r="J287" s="45"/>
    </row>
    <row r="288" spans="1:10" ht="13.5" thickTop="1">
      <c r="A288" s="13"/>
      <c r="C288" s="45"/>
      <c r="D288" s="90"/>
      <c r="E288" s="90"/>
      <c r="F288" s="90"/>
      <c r="G288" s="45"/>
      <c r="H288" s="45"/>
      <c r="I288" s="45"/>
      <c r="J288" s="45"/>
    </row>
    <row r="289" spans="1:10" ht="13.5" thickBot="1">
      <c r="A289" s="13"/>
      <c r="B289" s="95" t="s">
        <v>194</v>
      </c>
      <c r="C289" s="159" t="s">
        <v>192</v>
      </c>
      <c r="D289" s="159"/>
      <c r="E289" s="159"/>
      <c r="F289" s="90"/>
      <c r="G289" s="94" t="s">
        <v>216</v>
      </c>
      <c r="H289" s="45"/>
      <c r="I289" s="94" t="s">
        <v>134</v>
      </c>
      <c r="J289" s="45"/>
    </row>
    <row r="290" spans="1:10" ht="13.5" thickTop="1">
      <c r="A290" s="13"/>
      <c r="C290" s="45"/>
      <c r="D290" s="90"/>
      <c r="E290" s="90"/>
      <c r="F290" s="90"/>
      <c r="G290" s="45"/>
      <c r="H290" s="45"/>
      <c r="I290" s="45"/>
      <c r="J290" s="45"/>
    </row>
    <row r="291" spans="1:2" ht="12.75">
      <c r="A291" s="13"/>
      <c r="B291" s="13"/>
    </row>
    <row r="292" spans="1:10" ht="12.75">
      <c r="A292" s="13"/>
      <c r="C292" s="44"/>
      <c r="D292" s="44"/>
      <c r="E292" s="44"/>
      <c r="F292" s="44"/>
      <c r="G292" s="44"/>
      <c r="H292" s="44"/>
      <c r="I292" s="44"/>
      <c r="J292" s="44"/>
    </row>
    <row r="293" spans="1:10" ht="12.75">
      <c r="A293" s="13"/>
      <c r="C293" s="44"/>
      <c r="D293" s="44"/>
      <c r="E293" s="44"/>
      <c r="F293" s="44"/>
      <c r="G293" s="44"/>
      <c r="H293" s="44"/>
      <c r="I293" s="44"/>
      <c r="J293" s="44"/>
    </row>
    <row r="294" spans="1:10" ht="12.75">
      <c r="A294" s="13"/>
      <c r="C294" s="44"/>
      <c r="D294" s="44"/>
      <c r="E294" s="44"/>
      <c r="F294" s="44"/>
      <c r="G294" s="44"/>
      <c r="H294" s="44"/>
      <c r="I294" s="44"/>
      <c r="J294" s="44"/>
    </row>
    <row r="295" spans="1:10" ht="12.75">
      <c r="A295" s="11" t="s">
        <v>307</v>
      </c>
      <c r="B295" s="4" t="s">
        <v>308</v>
      </c>
      <c r="C295" s="44"/>
      <c r="D295" s="44"/>
      <c r="E295" s="44"/>
      <c r="F295" s="44"/>
      <c r="G295" s="44"/>
      <c r="H295" s="44"/>
      <c r="I295" s="44"/>
      <c r="J295" s="44"/>
    </row>
    <row r="296" spans="1:10" ht="12.75">
      <c r="A296" s="13"/>
      <c r="B296" s="137" t="s">
        <v>309</v>
      </c>
      <c r="C296" s="137"/>
      <c r="D296" s="137"/>
      <c r="E296" s="137"/>
      <c r="F296" s="137"/>
      <c r="G296" s="137"/>
      <c r="H296" s="137"/>
      <c r="I296" s="137"/>
      <c r="J296" s="137"/>
    </row>
    <row r="297" spans="1:10" ht="12.75">
      <c r="A297" s="13"/>
      <c r="B297" s="137"/>
      <c r="C297" s="137"/>
      <c r="D297" s="137"/>
      <c r="E297" s="137"/>
      <c r="F297" s="137"/>
      <c r="G297" s="137"/>
      <c r="H297" s="137"/>
      <c r="I297" s="137"/>
      <c r="J297" s="137"/>
    </row>
    <row r="298" spans="1:10" ht="12.75">
      <c r="A298" s="13"/>
      <c r="C298" s="44"/>
      <c r="D298" s="44"/>
      <c r="E298" s="44"/>
      <c r="F298" s="44"/>
      <c r="G298" s="44"/>
      <c r="H298" s="44"/>
      <c r="I298" s="44"/>
      <c r="J298" s="44"/>
    </row>
    <row r="299" spans="1:10" ht="12.75">
      <c r="A299" s="13"/>
      <c r="C299" s="44"/>
      <c r="D299" s="44"/>
      <c r="E299" s="44"/>
      <c r="F299" s="44"/>
      <c r="G299" s="44"/>
      <c r="H299" s="44"/>
      <c r="I299" s="44"/>
      <c r="J299" s="44"/>
    </row>
    <row r="300" ht="12.75">
      <c r="A300" s="12" t="s">
        <v>160</v>
      </c>
    </row>
    <row r="301" ht="12.75">
      <c r="A301" s="12" t="s">
        <v>1</v>
      </c>
    </row>
    <row r="302" ht="12.75">
      <c r="A302" s="12" t="s">
        <v>158</v>
      </c>
    </row>
    <row r="303" ht="12.75">
      <c r="A303" s="12" t="s">
        <v>159</v>
      </c>
    </row>
    <row r="305" spans="1:4" ht="12.75">
      <c r="A305" s="12" t="s">
        <v>50</v>
      </c>
      <c r="B305" s="157" t="s">
        <v>325</v>
      </c>
      <c r="C305" s="158"/>
      <c r="D305" s="158"/>
    </row>
    <row r="306" ht="12.75">
      <c r="A306" s="13"/>
    </row>
    <row r="307" ht="12.75">
      <c r="A307" s="13"/>
    </row>
    <row r="308" ht="12.75">
      <c r="A308" s="13"/>
    </row>
    <row r="309" ht="12.75">
      <c r="A309" s="13"/>
    </row>
    <row r="310" ht="12.75">
      <c r="A310" s="13"/>
    </row>
    <row r="311" ht="12.75">
      <c r="A311" s="13"/>
    </row>
    <row r="312" ht="12.75">
      <c r="A312" s="13"/>
    </row>
    <row r="313" ht="12.75">
      <c r="A313" s="13"/>
    </row>
    <row r="314" ht="12.75">
      <c r="A314" s="13"/>
    </row>
    <row r="317" ht="12.75">
      <c r="A317" s="13"/>
    </row>
    <row r="318" ht="12.75">
      <c r="A318" s="13"/>
    </row>
    <row r="319" ht="12.75">
      <c r="A319" s="13"/>
    </row>
    <row r="320" ht="12.75">
      <c r="A320" s="13"/>
    </row>
    <row r="321" ht="12.75">
      <c r="A321" s="13"/>
    </row>
    <row r="322" ht="12.75">
      <c r="A322" s="13"/>
    </row>
    <row r="323" ht="12.75">
      <c r="A323" s="13"/>
    </row>
    <row r="324" ht="12.75">
      <c r="A324" s="13"/>
    </row>
    <row r="325" ht="12.75">
      <c r="A325" s="13"/>
    </row>
    <row r="326" ht="12.75">
      <c r="A326" s="13"/>
    </row>
    <row r="327" ht="12.75">
      <c r="A327" s="13"/>
    </row>
    <row r="328" ht="12.75">
      <c r="A328" s="13"/>
    </row>
    <row r="329" ht="12.75">
      <c r="A329" s="13"/>
    </row>
    <row r="330" ht="12.75">
      <c r="A330" s="13"/>
    </row>
    <row r="331" ht="12.75">
      <c r="A331" s="13"/>
    </row>
    <row r="332" ht="12.75">
      <c r="A332" s="13"/>
    </row>
    <row r="333" ht="12.75">
      <c r="A333" s="13"/>
    </row>
    <row r="334" ht="12.75">
      <c r="A334" s="13"/>
    </row>
    <row r="335" ht="12.75">
      <c r="A335" s="13"/>
    </row>
    <row r="336" ht="12.75">
      <c r="A336" s="13"/>
    </row>
    <row r="337" ht="12.75">
      <c r="A337" s="13"/>
    </row>
    <row r="338" ht="12.75">
      <c r="A338" s="13"/>
    </row>
  </sheetData>
  <mergeCells count="27">
    <mergeCell ref="C83:J85"/>
    <mergeCell ref="B31:J31"/>
    <mergeCell ref="B10:J12"/>
    <mergeCell ref="B14:J19"/>
    <mergeCell ref="B72:J72"/>
    <mergeCell ref="B34:J37"/>
    <mergeCell ref="B39:J40"/>
    <mergeCell ref="B42:J43"/>
    <mergeCell ref="C91:J91"/>
    <mergeCell ref="B80:J81"/>
    <mergeCell ref="C87:J89"/>
    <mergeCell ref="B305:D305"/>
    <mergeCell ref="B209:J210"/>
    <mergeCell ref="D287:E287"/>
    <mergeCell ref="C282:E282"/>
    <mergeCell ref="C289:E289"/>
    <mergeCell ref="B207:D207"/>
    <mergeCell ref="B168:J169"/>
    <mergeCell ref="B296:J297"/>
    <mergeCell ref="B164:J165"/>
    <mergeCell ref="D285:F285"/>
    <mergeCell ref="B126:J127"/>
    <mergeCell ref="B186:J189"/>
    <mergeCell ref="B171:J174"/>
    <mergeCell ref="B233:J235"/>
    <mergeCell ref="D283:E283"/>
    <mergeCell ref="B193:J195"/>
  </mergeCells>
  <printOptions/>
  <pageMargins left="0.75" right="0.5" top="1" bottom="0.5" header="0.5" footer="0.5"/>
  <pageSetup horizontalDpi="600" verticalDpi="600" orientation="portrait" paperSize="9" scale="87" r:id="rId1"/>
  <headerFooter alignWithMargins="0">
    <oddHeader>&amp;L&amp;"Arial Narrow,Bold"&amp;14INS BIOSCIENCE BERHAD
&amp;10(Company No. 623239-V)
(Incorporated in Malaysia)
&amp;12NOTES TO THE QUARTERLY REPORT - 30 SEPTEMBER 2005&amp;R
</oddHeader>
  </headerFooter>
  <rowBreaks count="1" manualBreakCount="1">
    <brk id="15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zay</cp:lastModifiedBy>
  <cp:lastPrinted>2005-11-23T08:51:43Z</cp:lastPrinted>
  <dcterms:created xsi:type="dcterms:W3CDTF">2001-10-16T10:02:43Z</dcterms:created>
  <dcterms:modified xsi:type="dcterms:W3CDTF">2005-11-23T08:53:27Z</dcterms:modified>
  <cp:category/>
  <cp:version/>
  <cp:contentType/>
  <cp:contentStatus/>
</cp:coreProperties>
</file>